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9690" activeTab="0"/>
  </bookViews>
  <sheets>
    <sheet name="１ページ" sheetId="1" r:id="rId1"/>
    <sheet name="２ページ" sheetId="2" r:id="rId2"/>
    <sheet name="３ページ" sheetId="3" r:id="rId3"/>
    <sheet name="４ページ" sheetId="4" r:id="rId4"/>
    <sheet name="点検表" sheetId="5" r:id="rId5"/>
    <sheet name="Sheet1" sheetId="6" r:id="rId6"/>
  </sheets>
  <definedNames/>
  <calcPr fullCalcOnLoad="1"/>
</workbook>
</file>

<file path=xl/comments1.xml><?xml version="1.0" encoding="utf-8"?>
<comments xmlns="http://schemas.openxmlformats.org/spreadsheetml/2006/main">
  <authors>
    <author>noui</author>
  </authors>
  <commentList>
    <comment ref="J31" authorId="0">
      <text>
        <r>
          <rPr>
            <b/>
            <sz val="9"/>
            <rFont val="ＭＳ Ｐゴシック"/>
            <family val="3"/>
          </rPr>
          <t>５年後</t>
        </r>
      </text>
    </comment>
  </commentList>
</comments>
</file>

<file path=xl/sharedStrings.xml><?xml version="1.0" encoding="utf-8"?>
<sst xmlns="http://schemas.openxmlformats.org/spreadsheetml/2006/main" count="560" uniqueCount="351">
  <si>
    <t>鮭川村長　殿</t>
  </si>
  <si>
    <t>申請者住所</t>
  </si>
  <si>
    <t>&lt;名称・代表者&gt;　　氏名</t>
  </si>
  <si>
    <t>　③ 農 業 経 営 規 模 の 拡 大 に 関 す る 目 標</t>
  </si>
  <si>
    <t>作物・部門名</t>
  </si>
  <si>
    <t>農　　業　　経　　営　　改　　善　　計　　画</t>
  </si>
  <si>
    <t>現　　　　　状</t>
  </si>
  <si>
    <t>作付面積</t>
  </si>
  <si>
    <t>飼養頭数</t>
  </si>
  <si>
    <t>経営面積合計</t>
  </si>
  <si>
    <t>生産量</t>
  </si>
  <si>
    <t>&lt;法人設立年月日　平成　　年　　月　　日&gt;</t>
  </si>
  <si>
    <t>区分</t>
  </si>
  <si>
    <t>地目</t>
  </si>
  <si>
    <t>所有地</t>
  </si>
  <si>
    <t>現　　　状</t>
  </si>
  <si>
    <t>（市町村）</t>
  </si>
  <si>
    <t>借入地</t>
  </si>
  <si>
    <t>作 業 受 託</t>
  </si>
  <si>
    <t>作　　　物</t>
  </si>
  <si>
    <t>作　　　業</t>
  </si>
  <si>
    <t>単　　純　　計</t>
  </si>
  <si>
    <t>換　　算　　後</t>
  </si>
  <si>
    <t>事　業　名</t>
  </si>
  <si>
    <t>機械・施設</t>
  </si>
  <si>
    <t>作目・部門名</t>
  </si>
  <si>
    <t>年齢</t>
  </si>
  <si>
    <t>現状</t>
  </si>
  <si>
    <t>見通し</t>
  </si>
  <si>
    <t>認定市町村名</t>
  </si>
  <si>
    <t>認定年月日</t>
  </si>
  <si>
    <t>（年間農業所得及び年間労働時間の現状及び目標）</t>
  </si>
  <si>
    <t>現　状</t>
  </si>
  <si>
    <t>年間農業所得</t>
  </si>
  <si>
    <t>年間労働時間</t>
  </si>
  <si>
    <t>農畜産物の加工・販売その他の関連・附帯事業</t>
  </si>
  <si>
    <t>（参考）経営の構成</t>
  </si>
  <si>
    <t>氏名</t>
  </si>
  <si>
    <t>代表者との続柄（法人経営にあっては役職）</t>
  </si>
  <si>
    <t>担当業務</t>
  </si>
  <si>
    <t>年間農業従事日数（日）</t>
  </si>
  <si>
    <t>（代表者）</t>
  </si>
  <si>
    <t>常時雇用（年間）</t>
  </si>
  <si>
    <t>臨時雇用（年間）</t>
  </si>
  <si>
    <t>実人数</t>
  </si>
  <si>
    <t>雇用者</t>
  </si>
  <si>
    <t>水稲</t>
  </si>
  <si>
    <t>田</t>
  </si>
  <si>
    <t>鮭川村</t>
  </si>
  <si>
    <t>コンバイン</t>
  </si>
  <si>
    <t>田植機</t>
  </si>
  <si>
    <t>乾燥機</t>
  </si>
  <si>
    <t>畑</t>
  </si>
  <si>
    <t>延べ人数</t>
  </si>
  <si>
    <t>全作業</t>
  </si>
  <si>
    <t>認定農業者氏名</t>
  </si>
  <si>
    <t>認定番号</t>
  </si>
  <si>
    <t>（面積単位：ａ）</t>
  </si>
  <si>
    <t>当初計画概要</t>
  </si>
  <si>
    <t>実践結果（現況）</t>
  </si>
  <si>
    <t>新経営改善計画（５年後）</t>
  </si>
  <si>
    <t>営農類型</t>
  </si>
  <si>
    <t>現況</t>
  </si>
  <si>
    <t>目標</t>
  </si>
  <si>
    <t>税申告</t>
  </si>
  <si>
    <t>１．青色　　２．白色</t>
  </si>
  <si>
    <t>規模拡大目標</t>
  </si>
  <si>
    <t>経営形態</t>
  </si>
  <si>
    <t>１．農業専業　２．農業が主兼業</t>
  </si>
  <si>
    <t>複式簿記</t>
  </si>
  <si>
    <t>１．記帳　　２．無記帳</t>
  </si>
  <si>
    <t>面積・頭数</t>
  </si>
  <si>
    <t>生産量　ｋｇ</t>
  </si>
  <si>
    <t>単価</t>
  </si>
  <si>
    <t>収入</t>
  </si>
  <si>
    <t>生産費</t>
  </si>
  <si>
    <t>所得</t>
  </si>
  <si>
    <t>転作（牧草・そば）</t>
  </si>
  <si>
    <t>転作(　　　　　）</t>
  </si>
  <si>
    <t>転作（　　　　）</t>
  </si>
  <si>
    <t>作業委託</t>
  </si>
  <si>
    <t>計</t>
  </si>
  <si>
    <t>①</t>
  </si>
  <si>
    <t>経営耕地</t>
  </si>
  <si>
    <t>実践結果</t>
  </si>
  <si>
    <t>改善目標</t>
  </si>
  <si>
    <t>①÷４0０万円＝</t>
  </si>
  <si>
    <t>借入地</t>
  </si>
  <si>
    <t>作業受託</t>
  </si>
  <si>
    <t>作業名</t>
  </si>
  <si>
    <t>耕起・代掻</t>
  </si>
  <si>
    <t>田植</t>
  </si>
  <si>
    <t>収穫</t>
  </si>
  <si>
    <t>乾燥・調整</t>
  </si>
  <si>
    <t>育苗</t>
  </si>
  <si>
    <t>実受託面積</t>
  </si>
  <si>
    <t>経営規模に関する達成度</t>
  </si>
  <si>
    <t>農機具名</t>
  </si>
  <si>
    <t>鮭川村の「効率的かつ安定的な経営体の指標」</t>
  </si>
  <si>
    <t>農舎</t>
  </si>
  <si>
    <t>　　　　専業的農業従事者一人当たりの</t>
  </si>
  <si>
    <t>畜舎</t>
  </si>
  <si>
    <t>堆肥処理施設</t>
  </si>
  <si>
    <t>管理機</t>
  </si>
  <si>
    <t>防除機</t>
  </si>
  <si>
    <t>農業労働力</t>
  </si>
  <si>
    <t>経営主との続柄</t>
  </si>
  <si>
    <t>農業従事日数</t>
  </si>
  <si>
    <t>時間換算/時間</t>
  </si>
  <si>
    <t>雇用</t>
  </si>
  <si>
    <t>常時雇（年間）</t>
  </si>
  <si>
    <t>臨時雇（年間）</t>
  </si>
  <si>
    <t>農業労働力に関する達成度</t>
  </si>
  <si>
    <t>（補足説明）</t>
  </si>
  <si>
    <t>経営規模拡大の年次計画</t>
  </si>
  <si>
    <t>事業資金等調達計画</t>
  </si>
  <si>
    <t>（単位：万円）</t>
  </si>
  <si>
    <t>作目名</t>
  </si>
  <si>
    <t>年次計画</t>
  </si>
  <si>
    <t>項目</t>
  </si>
  <si>
    <t>資金名</t>
  </si>
  <si>
    <t>合計</t>
  </si>
  <si>
    <t>22年度</t>
  </si>
  <si>
    <t>24年度</t>
  </si>
  <si>
    <t>25年度</t>
  </si>
  <si>
    <t>26年度</t>
  </si>
  <si>
    <t>補助事業名</t>
  </si>
  <si>
    <t>近代化資金</t>
  </si>
  <si>
    <t>極度額</t>
  </si>
  <si>
    <t>営農ローン</t>
  </si>
  <si>
    <t>新農業振興資金</t>
  </si>
  <si>
    <t>面積合計</t>
  </si>
  <si>
    <t>年</t>
  </si>
  <si>
    <t>27年度</t>
  </si>
  <si>
    <t>雑収入</t>
  </si>
  <si>
    <t>28年度</t>
  </si>
  <si>
    <t>②</t>
  </si>
  <si>
    <t>③</t>
  </si>
  <si>
    <t>∴　②＞③</t>
  </si>
  <si>
    <t>コンバイン</t>
  </si>
  <si>
    <t>パイプハウス</t>
  </si>
  <si>
    <t>トラクター１</t>
  </si>
  <si>
    <t>トラクター２</t>
  </si>
  <si>
    <t>トラック１</t>
  </si>
  <si>
    <t>トラック２</t>
  </si>
  <si>
    <t>スーパーＬ</t>
  </si>
  <si>
    <t>スーパーS</t>
  </si>
  <si>
    <t>a</t>
  </si>
  <si>
    <t>kg</t>
  </si>
  <si>
    <t>kg</t>
  </si>
  <si>
    <t>ｋｇ</t>
  </si>
  <si>
    <t>菌舎</t>
  </si>
  <si>
    <t>（単位：ａ、玉）</t>
  </si>
  <si>
    <t>内　　　容</t>
  </si>
  <si>
    <t>耕起・代掻</t>
  </si>
  <si>
    <t>田植</t>
  </si>
  <si>
    <t>収穫</t>
  </si>
  <si>
    <t>乾燥・調整</t>
  </si>
  <si>
    <t>全作業</t>
  </si>
  <si>
    <t>育苗</t>
  </si>
  <si>
    <t>㊞</t>
  </si>
  <si>
    <t>トラクター</t>
  </si>
  <si>
    <t>農舎</t>
  </si>
  <si>
    <t>農業従事時間÷１９００時間＝</t>
  </si>
  <si>
    <t>　　　　　　　　　年間労働時間　１９００時間</t>
  </si>
  <si>
    <t>田植機</t>
  </si>
  <si>
    <t>軽トラック</t>
  </si>
  <si>
    <t>　　　　　　　　　年間農業所得　４００万円（おおむね）</t>
  </si>
  <si>
    <t>青 年 等 就 農 計 画 認 定 申 請 書</t>
  </si>
  <si>
    <t>昭和   年   月   日生（    歳）</t>
  </si>
  <si>
    <t>　農業経営基盤強化促進法（昭和５５年法律第６５号）第14条の４第１項の規定に基づき、次の青</t>
  </si>
  <si>
    <t>年等就農計画の認定を申請します。</t>
  </si>
  <si>
    <t>就　農　地</t>
  </si>
  <si>
    <t>農業経営開始日</t>
  </si>
  <si>
    <t>□</t>
  </si>
  <si>
    <t>新たに農業経営を開始</t>
  </si>
  <si>
    <t>親（三親等以内の親族を含む。以下同じ。）の農業経営とは別に</t>
  </si>
  <si>
    <t>新たな部門を開始</t>
  </si>
  <si>
    <t>親の農業経営を継承</t>
  </si>
  <si>
    <t>□</t>
  </si>
  <si>
    <t>全体</t>
  </si>
  <si>
    <t>一部</t>
  </si>
  <si>
    <t>継承する経営での従事期間</t>
  </si>
  <si>
    <t>ヶ月</t>
  </si>
  <si>
    <t>就農形態</t>
  </si>
  <si>
    <t>　　</t>
  </si>
  <si>
    <t>　（該当する形態にレ印）</t>
  </si>
  <si>
    <t>目標とする営農類型</t>
  </si>
  <si>
    <t>（備考の営農類型の中から選択）</t>
  </si>
  <si>
    <t>経営の構想</t>
  </si>
  <si>
    <t>　　　　　　　　　　　　　　　　</t>
  </si>
  <si>
    <t>将来の農業</t>
  </si>
  <si>
    <t>農業経営規模の拡大に関する目標</t>
  </si>
  <si>
    <t>機械・ 施設名</t>
  </si>
  <si>
    <t>型式、性能、規模等及びその台数</t>
  </si>
  <si>
    <t>目　標　（Ｈ32年）</t>
  </si>
  <si>
    <t>生産方式に関する目標</t>
  </si>
  <si>
    <t>経営管理に　　　　　　　　　関する目標</t>
  </si>
  <si>
    <t>農業従事の態様　　　　　　等に関する目標</t>
  </si>
  <si>
    <t>事業内容</t>
  </si>
  <si>
    <t>（施設の設置・</t>
  </si>
  <si>
    <t>機械の購入等）</t>
  </si>
  <si>
    <t>目標（   年）</t>
  </si>
  <si>
    <t>目標（　年）</t>
  </si>
  <si>
    <t>規模・構造等</t>
  </si>
  <si>
    <t>実施時期</t>
  </si>
  <si>
    <t>事業費</t>
  </si>
  <si>
    <t>資金名等</t>
  </si>
  <si>
    <t>年　　月</t>
  </si>
  <si>
    <t>千円</t>
  </si>
  <si>
    <t>目標を達成するために必要な措置</t>
  </si>
  <si>
    <t>（法人経営にあっては　　　　　　　役員の名前）</t>
  </si>
  <si>
    <t>○</t>
  </si>
  <si>
    <t>農業経営基盤強化促進法第４条第２項第２号も掲げる者及び法人の役員（同号に掲げる者に</t>
  </si>
  <si>
    <t>限る。）が有する知識及び技能に関する事項</t>
  </si>
  <si>
    <t>経　歴</t>
  </si>
  <si>
    <t>職務内容</t>
  </si>
  <si>
    <t>勤務機関名</t>
  </si>
  <si>
    <t>在職期間</t>
  </si>
  <si>
    <t>上記の住所</t>
  </si>
  <si>
    <t>退職年月日</t>
  </si>
  <si>
    <t>資格等</t>
  </si>
  <si>
    <t>年　　　月</t>
  </si>
  <si>
    <t>～</t>
  </si>
  <si>
    <t>　年　　　月</t>
  </si>
  <si>
    <t>農業経営に活用できる　　　　　知識及び技能の内容</t>
  </si>
  <si>
    <t>注：</t>
  </si>
  <si>
    <t>法人の場合は、役員（農業経営基盤強化促進法第４条第２項第２号に掲げる者に限る。）ごとに</t>
  </si>
  <si>
    <t>作成すること。</t>
  </si>
  <si>
    <t>研修先等の名称</t>
  </si>
  <si>
    <t>所在地</t>
  </si>
  <si>
    <t>専攻・営農部門</t>
  </si>
  <si>
    <t>研修等期間</t>
  </si>
  <si>
    <t>研修内容等</t>
  </si>
  <si>
    <t>活用した　　　　補助金等</t>
  </si>
  <si>
    <t>（参考）技術・知識</t>
  </si>
  <si>
    <t>の習得状況</t>
  </si>
  <si>
    <t>研修カリキュラム等を添付すること。</t>
  </si>
  <si>
    <t>法人の場合は、役員（農業経営基盤強化促進法第４条第２項第２項第１号及び第２号に掲げる者</t>
  </si>
  <si>
    <t>に限る。）ごとに作成すること。</t>
  </si>
  <si>
    <t>備　考</t>
  </si>
  <si>
    <t>（参考）　　　　　　　　　　　　　　　　　　　　　他市町村の認定状況</t>
  </si>
  <si>
    <t>（備考）</t>
  </si>
  <si>
    <t>夫婦等が共同で一の青年等就農計画の認定を申請する場合には、申請者欄に全国の氏名及び</t>
  </si>
  <si>
    <t>生年月日を連記する。この場合農業経営から生ずる収益が共同申請者に帰属すること及び農業</t>
  </si>
  <si>
    <t>経営に関する基本的事項について共同申請者の同意により決定することが明確化されている家</t>
  </si>
  <si>
    <t>族経営協定等の取り決めの写しを添付するものとする。</t>
  </si>
  <si>
    <t>法人経営にあたっては、申請者の氏名欄に法人名及び代表者氏名を、生年月日欄に法人設立年</t>
  </si>
  <si>
    <t>月日を記入する</t>
  </si>
  <si>
    <t>氏名又は代表者の氏名を自署する場合においては、押印を省略することができる。</t>
  </si>
  <si>
    <t>就農時の就農地等</t>
  </si>
  <si>
    <t>ア</t>
  </si>
  <si>
    <t>イ</t>
  </si>
  <si>
    <t>た時期を証明する書類を添付するものとする。また、農業経営を開始する予定日の場合は、年月</t>
  </si>
  <si>
    <t>日の後に（予定）と記載する。</t>
  </si>
  <si>
    <t>ウ</t>
  </si>
  <si>
    <t>下同じ。）の農業経営を継承する場合は、継承する王業経営での従事期間を記入する。</t>
  </si>
  <si>
    <t>なお、就農形態の区分は、以下のとおりとする。</t>
  </si>
  <si>
    <t>（ア）</t>
  </si>
  <si>
    <t>「新たに農業経営を開始」は、親が農業経営を行っていないものが、新たに農業経営を開始</t>
  </si>
  <si>
    <t>する場合とする。</t>
  </si>
  <si>
    <t>（イ）</t>
  </si>
  <si>
    <t>「親の農業経営とは別に新たな部門を開始」は、親の農業経営に従事していた者等が、親の</t>
  </si>
  <si>
    <t>農業経営部門とは別の部門で新たに農業経営を開始する場合とする。</t>
  </si>
  <si>
    <t>（ウ）</t>
  </si>
  <si>
    <t>「親の農業経営を継承」は、親が農業経営を行っており、申請者が新たに農業経営の一部を</t>
  </si>
  <si>
    <t>継承する場合は「全体」を選択し、親の農業経営の一部を継承する場合は「一部」を選択す</t>
  </si>
  <si>
    <t>る。また、親の農業経営を継承する以前に親の農業経営に従事していた期間を記載する。</t>
  </si>
  <si>
    <t>エ</t>
  </si>
  <si>
    <t>る営農類型がない場合は、その他（○○）として、その他の営農類型名を○○に記載する。</t>
  </si>
  <si>
    <t>オ</t>
  </si>
  <si>
    <t>ね５年後）の農業経営の概要を記載する。</t>
  </si>
  <si>
    <t>カ</t>
  </si>
  <si>
    <t>ている場合は計画作成時点の前年の状況を記載する。「目標」欄は、経営開始後おおむね５年</t>
  </si>
  <si>
    <t>後に達成すべき農業経営の目標について記載する。</t>
  </si>
  <si>
    <t>「農業経営の規模に関する目標」欄には、次の事項を記載する。</t>
  </si>
  <si>
    <t>脱穀、麦及び大豆にあっては耕起・整地、播種、収穫、その他の作目にあってはこれらに準ずる</t>
  </si>
  <si>
    <t>農作業をいう。以下同じ。）を受託する農地（（１）申請者が当該農地に係る収穫物についての販</t>
  </si>
  <si>
    <t>売委託を引き受けることにより販売名義を有し、かつ、（２）当該販売委託を引き受けた農産物に</t>
  </si>
  <si>
    <t>係る販売収入の処分権を有するものに限る。）の作業受託面積及び生産量を記載する。</t>
  </si>
  <si>
    <t>　「特定作業受託」欄に、作物別に、主な基幹作業（水稲にあっては、耕起・代かき、田植え、収穫・</t>
  </si>
  <si>
    <t>　「将来の農業経営の構想」欄には、計画作成時において構想している将来（経営開始後おおむ</t>
  </si>
  <si>
    <t>　なお、当欄以下の「現状」欄は、初年度の場合は１年間の見込みを記載し、すでに経営を開始し</t>
  </si>
  <si>
    <t>　「農業経営開始日」欄には、農業経営を開始した年月日を記入する。この場合、農業経営を開始し</t>
  </si>
  <si>
    <t>　「就農形態」欄には、該当する就農形態の□内にレ印を付す。親（三親等以内の親族を含む。以</t>
  </si>
  <si>
    <t>　この場合、「経営面積合計」欄には、「作付面積・飼養頭数」欄の面積だけでなく、「特定作業受</t>
  </si>
  <si>
    <t>託」の「作業受託面積」欄の面積を加えて記載する。</t>
  </si>
  <si>
    <t>　この場合、申請者が、当該農地について、主な基幹作業を受託し、かつ、アの（１）及び（２）の要</t>
  </si>
  <si>
    <t>件を満たすことを証する書面を添付するものとする。</t>
  </si>
  <si>
    <t>　「作業受託」欄に、「特定作業受託」欄に記載した作業受託以外の作業受託について、作目別、</t>
  </si>
  <si>
    <t>基幹作業別に、作業受託面積を記載するとともに、「換算後」欄に「作業受託面積÷作業数」により</t>
  </si>
  <si>
    <t>換算した面積を記載する。</t>
  </si>
  <si>
    <t>　「農畜産物の加工・販売その他の関連・附帯事業」欄には、農業経営に関連・附帯する事業とし</t>
  </si>
  <si>
    <t>て、（１）農畜産物を原料又は材料として使用して行う製造又は加工、（２）農畜産物の貯蔵、運搬</t>
  </si>
  <si>
    <t>又は販売、（３）農業生産に必要な資材の製造等について記載する。</t>
  </si>
  <si>
    <t>「生産方式に関する目標」欄には、機械・施設の形式、性能、規模ごとに台数を記載するとともに、</t>
  </si>
  <si>
    <t>リース、レンタル、共同利用等による場合は、その旨を記載する。</t>
  </si>
  <si>
    <t>「経営管理に関する目標」欄には、簿記記帳、経営内役割分担等の経営管理に関する目標を記載</t>
  </si>
  <si>
    <t>する。</t>
  </si>
  <si>
    <t>「農業従事の態様等に関する目標」欄には、休日制の導入、ヘルパー制度活用による労働負担の</t>
  </si>
  <si>
    <t>軽減等について記載する。なお、家族経営協定を締結している場合には、その旨と当該協定に基</t>
  </si>
  <si>
    <t>づく家族間の役割分担等の内容を記載する。</t>
  </si>
  <si>
    <t>「目標を達成するために必要な措置」欄には、「将来の農業経営の構想」、「農業経営の規模に関</t>
  </si>
  <si>
    <t>する目標」、「生産方式に関する目標」、「経営管理に関する目標」及び「農業従事の態様に関する</t>
  </si>
  <si>
    <t>目標」に掲げた目標を達成するために必要な施設の設置、機械の購入、その他のリース農場の利</t>
  </si>
  <si>
    <t>用、農用地の購入・貸借等の措置を行うのに必要な資金を記載する。</t>
  </si>
  <si>
    <t>「農業経営の構成」欄には、農業経営に携わる者の担当業務及び年間農業従事日数等について、</t>
  </si>
  <si>
    <t>その現状及び現在想定しうる範囲での見通しを記載するものとする。この場合、現在は農業経営に</t>
  </si>
  <si>
    <t>携わっているが５年後には離農する見込みのものについても記載する。</t>
  </si>
  <si>
    <t>　「氏名（法人経営にあっては役員の氏名）」欄に、代表者以外のものにあっては、家族農業経営の</t>
  </si>
  <si>
    <t>場合には農業経営に携わる者の氏名を、法人経営の場合には役員の氏名を記載する。</t>
  </si>
  <si>
    <t>　「代表者との続柄（法人経営にあっては役職）」欄に、代表者にあたってはその旨を記載し、家族</t>
  </si>
  <si>
    <t>農業経営の場合には代表者を基準とした続柄を、法人経営の場合には役職を、それぞれ記載する。</t>
  </si>
  <si>
    <t>ウ</t>
  </si>
  <si>
    <t>　年間農業従事日数は、１日８時間として計算し、毎日１時間ずつ働いた場合には、８日で１日と換</t>
  </si>
  <si>
    <t>算する。</t>
  </si>
  <si>
    <t>「農業経営基盤強化促進法第４条第２項第２号に掲げる者及び法人の役員（同号に掲げる者に限</t>
  </si>
  <si>
    <t>る。）が有する知識及び技能に関する事項」を記載する場合には、経歴に掲げた職務内容で得た知</t>
  </si>
  <si>
    <t>識及び技能で農業経営に活用できるものについて記載する。</t>
  </si>
  <si>
    <t>「（参考）技術・知識の習得状況」欄には、次の事項に関して過去に実施した内容を記載する。</t>
  </si>
  <si>
    <t>　農業高校、農業者研修教育施設（道府県農業大学校）、民間研修教育施設、先進農家等におけ</t>
  </si>
  <si>
    <t>る教育・研修を記載する。</t>
  </si>
  <si>
    <t>　先進農家等における研修については、「研修先等の名称」欄に、研修先の農業法人等名を記載</t>
  </si>
  <si>
    <t>　上記以外に実践的な技術・知識を習得している場合は、「研修内容等」んお欄にその内容を記載</t>
  </si>
  <si>
    <t>する。（他の欄は記載不要）。</t>
  </si>
  <si>
    <t>別記</t>
  </si>
  <si>
    <t>　（備考の４のエ「目標とする営農類型」は、以下の営農類型から選択すること。）</t>
  </si>
  <si>
    <t>単一経営（農産物販売金額第１位の部門の販売金額が、農産物総販売金額の80％以上を占める</t>
  </si>
  <si>
    <t>場合）の営農類型（例：露地野菜）</t>
  </si>
  <si>
    <t>水稲、麦類、雑穀、いも類、豆類、工芸農作物、露地野菜、施設野菜、露地果樹、施設果樹、露地</t>
  </si>
  <si>
    <t>花き・花木、施設花き、乳用牛、肉用牛、養豚、養鶏</t>
  </si>
  <si>
    <t>複合経営（農産物販売金額１位の部門が水稲であって、水稲の販売金額が、農産物総販売金額の</t>
  </si>
  <si>
    <t>80％に満たない場合）の営農類型（例（２位の部門が麦類の場合）：水稲＋麦類）</t>
  </si>
  <si>
    <t>水稲＋（麦類、雑穀、いも類、豆類、工芸農作物、露地野菜、施設野菜、露地果樹、施設果樹、露</t>
  </si>
  <si>
    <t>地花き・花木、施設花き・花木、乳用牛、肉用牛、養豚、養鶏）</t>
  </si>
  <si>
    <t>１及び２に該当しない場合は、その他（○○）として記載する。（例１：その他（きのこ菌床栽培）、例</t>
  </si>
  <si>
    <t>２（農産物販売金額１位の部門が施設野菜、２位の部門が麦類の場合）：その他（施設野菜＋麦類））</t>
  </si>
  <si>
    <t>（予定）と記載する。</t>
  </si>
  <si>
    <t>　「就農地」欄には、就農地の市町村名を記載する。また、就農予定地の場合は、市町村名の後に</t>
  </si>
  <si>
    <t>　「目標とする営農類型」欄には、別記の営農類型の中から該当する営農類型を記載する。該当す</t>
  </si>
  <si>
    <t>&lt;別記様式２＞</t>
  </si>
  <si>
    <t>令和　　年　　月　　日</t>
  </si>
  <si>
    <t>令和　　年　　月　　日</t>
  </si>
  <si>
    <r>
      <t>目標（Ｒ</t>
    </r>
    <r>
      <rPr>
        <sz val="11"/>
        <color indexed="10"/>
        <rFont val="ＭＳ Ｐ明朝"/>
        <family val="1"/>
      </rPr>
      <t>　　</t>
    </r>
    <r>
      <rPr>
        <sz val="11"/>
        <rFont val="ＭＳ Ｐ明朝"/>
        <family val="1"/>
      </rPr>
      <t>年）</t>
    </r>
  </si>
  <si>
    <t>目標（Ｒ　年）</t>
  </si>
  <si>
    <t>安彦　　ああ</t>
  </si>
  <si>
    <t>いい</t>
  </si>
  <si>
    <t>本人</t>
  </si>
  <si>
    <t>小</t>
  </si>
  <si>
    <t>ｔげえ</t>
  </si>
  <si>
    <t>目　　　　標　（Ｒ　　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</si>
</sst>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quot;千円&quot;"/>
    <numFmt numFmtId="184" formatCode="###,###&quot;時間&quot;"/>
    <numFmt numFmtId="185" formatCode="0_ "/>
    <numFmt numFmtId="186" formatCode="0.0000_ "/>
    <numFmt numFmtId="187" formatCode="0.000_ "/>
    <numFmt numFmtId="188" formatCode="0.0_ "/>
    <numFmt numFmtId="189" formatCode="[$-411]ggge&quot;年&quot;m&quot;月&quot;d&quot;日&quot;;@"/>
    <numFmt numFmtId="190" formatCode="#,##0_);[Red]\(#,##0\)"/>
    <numFmt numFmtId="191" formatCode="0_);[Red]\(0\)"/>
    <numFmt numFmtId="192" formatCode="#,##0.0_);[Red]\(#,##0.0\)"/>
    <numFmt numFmtId="193" formatCode="#,##0.00_);[Red]\(#,##0.00\)"/>
    <numFmt numFmtId="194" formatCode="0.000"/>
    <numFmt numFmtId="195" formatCode="0.0"/>
    <numFmt numFmtId="196" formatCode="0&quot;人&quot;"/>
  </numFmts>
  <fonts count="53">
    <font>
      <sz val="11"/>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
      <sz val="12"/>
      <name val="ＭＳ Ｐ明朝"/>
      <family val="1"/>
    </font>
    <font>
      <sz val="9"/>
      <name val="ＭＳ Ｐ明朝"/>
      <family val="1"/>
    </font>
    <font>
      <sz val="10"/>
      <name val="ＭＳ Ｐゴシック"/>
      <family val="3"/>
    </font>
    <font>
      <sz val="9"/>
      <name val="ＭＳ Ｐゴシック"/>
      <family val="3"/>
    </font>
    <font>
      <sz val="8"/>
      <name val="ＭＳ Ｐゴシック"/>
      <family val="3"/>
    </font>
    <font>
      <b/>
      <sz val="12"/>
      <name val="ＭＳ Ｐゴシック"/>
      <family val="3"/>
    </font>
    <font>
      <sz val="11"/>
      <color indexed="10"/>
      <name val="ＭＳ Ｐ明朝"/>
      <family val="1"/>
    </font>
    <font>
      <sz val="10"/>
      <name val="ＭＳ 明朝"/>
      <family val="1"/>
    </font>
    <font>
      <sz val="11"/>
      <name val="ＭＳ 明朝"/>
      <family val="1"/>
    </font>
    <font>
      <sz val="8"/>
      <name val="ＭＳ 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thin"/>
      <right>
        <color indexed="63"/>
      </right>
      <top style="thin"/>
      <bottom>
        <color indexed="63"/>
      </bottom>
    </border>
    <border>
      <left style="thin"/>
      <right style="thin"/>
      <top style="hair"/>
      <bottom style="hair"/>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thin"/>
      <right style="thin"/>
      <top style="thin"/>
      <bottom style="hair"/>
    </border>
    <border>
      <left style="thin"/>
      <right style="thin"/>
      <top>
        <color indexed="63"/>
      </top>
      <bottom>
        <color indexed="63"/>
      </bottom>
    </border>
    <border>
      <left style="thin"/>
      <right style="thin"/>
      <top style="hair"/>
      <bottom style="thin"/>
    </border>
    <border>
      <left>
        <color indexed="63"/>
      </left>
      <right style="thin"/>
      <top>
        <color indexed="63"/>
      </top>
      <bottom style="double"/>
    </border>
    <border>
      <left>
        <color indexed="63"/>
      </left>
      <right style="thin"/>
      <top style="double"/>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color indexed="63"/>
      </top>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61">
    <xf numFmtId="0" fontId="0" fillId="0" borderId="0" xfId="0" applyAlignment="1">
      <alignment/>
    </xf>
    <xf numFmtId="0" fontId="2" fillId="0" borderId="0" xfId="0" applyFont="1" applyAlignment="1">
      <alignment/>
    </xf>
    <xf numFmtId="0" fontId="2" fillId="0" borderId="0" xfId="0" applyFont="1" applyAlignment="1">
      <alignment vertical="center"/>
    </xf>
    <xf numFmtId="0" fontId="6" fillId="0" borderId="10" xfId="0" applyFont="1" applyBorder="1" applyAlignment="1">
      <alignment horizontal="center" vertical="center" wrapText="1"/>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0" xfId="0" applyFont="1" applyBorder="1" applyAlignment="1">
      <alignment shrinkToFit="1"/>
    </xf>
    <xf numFmtId="0" fontId="2" fillId="0" borderId="10" xfId="0" applyFont="1" applyBorder="1" applyAlignment="1">
      <alignment horizontal="center"/>
    </xf>
    <xf numFmtId="0" fontId="7" fillId="0" borderId="11" xfId="0" applyFont="1" applyBorder="1" applyAlignment="1">
      <alignment wrapText="1"/>
    </xf>
    <xf numFmtId="0" fontId="7" fillId="0" borderId="13" xfId="0" applyFont="1" applyBorder="1" applyAlignment="1">
      <alignment horizontal="left"/>
    </xf>
    <xf numFmtId="0" fontId="7" fillId="0" borderId="14" xfId="0" applyFont="1" applyBorder="1" applyAlignment="1">
      <alignment wrapText="1"/>
    </xf>
    <xf numFmtId="0" fontId="7" fillId="0" borderId="14" xfId="0" applyFont="1" applyBorder="1" applyAlignment="1">
      <alignment horizontal="left"/>
    </xf>
    <xf numFmtId="0" fontId="8" fillId="0" borderId="10" xfId="0" applyFont="1" applyBorder="1" applyAlignment="1">
      <alignment/>
    </xf>
    <xf numFmtId="0" fontId="7" fillId="0" borderId="10" xfId="0" applyFont="1" applyBorder="1" applyAlignment="1">
      <alignment horizontal="center"/>
    </xf>
    <xf numFmtId="38" fontId="0" fillId="0" borderId="10" xfId="48" applyFont="1" applyBorder="1" applyAlignment="1" applyProtection="1">
      <alignment horizontal="right"/>
      <protection locked="0"/>
    </xf>
    <xf numFmtId="0" fontId="10" fillId="0" borderId="0" xfId="0" applyFont="1" applyAlignment="1">
      <alignment/>
    </xf>
    <xf numFmtId="0" fontId="8" fillId="0" borderId="15" xfId="0" applyFont="1" applyBorder="1" applyAlignment="1">
      <alignment wrapText="1"/>
    </xf>
    <xf numFmtId="0" fontId="8" fillId="0" borderId="0" xfId="0" applyFont="1" applyBorder="1" applyAlignment="1">
      <alignment wrapText="1"/>
    </xf>
    <xf numFmtId="0" fontId="9" fillId="0" borderId="10" xfId="0" applyFont="1" applyBorder="1" applyAlignment="1">
      <alignment horizontal="center"/>
    </xf>
    <xf numFmtId="38" fontId="0" fillId="0" borderId="10" xfId="48" applyFont="1" applyBorder="1" applyAlignment="1">
      <alignment/>
    </xf>
    <xf numFmtId="38" fontId="0" fillId="0" borderId="16" xfId="48" applyFont="1" applyFill="1" applyBorder="1" applyAlignment="1">
      <alignment/>
    </xf>
    <xf numFmtId="0" fontId="7" fillId="0" borderId="0" xfId="0" applyFont="1" applyBorder="1" applyAlignment="1">
      <alignment wrapText="1"/>
    </xf>
    <xf numFmtId="0" fontId="7" fillId="0" borderId="10" xfId="0" applyFont="1" applyBorder="1" applyAlignment="1">
      <alignment/>
    </xf>
    <xf numFmtId="0" fontId="2" fillId="0" borderId="12" xfId="0" applyFont="1" applyBorder="1" applyAlignment="1">
      <alignment horizontal="center"/>
    </xf>
    <xf numFmtId="0" fontId="7" fillId="0" borderId="11" xfId="0" applyFont="1" applyBorder="1" applyAlignment="1" applyProtection="1">
      <alignment/>
      <protection locked="0"/>
    </xf>
    <xf numFmtId="0" fontId="7" fillId="0" borderId="17" xfId="0" applyFont="1" applyBorder="1" applyAlignment="1" applyProtection="1">
      <alignment/>
      <protection locked="0"/>
    </xf>
    <xf numFmtId="38" fontId="0" fillId="0" borderId="12" xfId="48" applyFont="1" applyBorder="1" applyAlignment="1">
      <alignment/>
    </xf>
    <xf numFmtId="38" fontId="0" fillId="0" borderId="18" xfId="48" applyFont="1" applyBorder="1" applyAlignment="1">
      <alignment/>
    </xf>
    <xf numFmtId="0" fontId="2" fillId="0" borderId="19" xfId="0" applyFont="1" applyBorder="1" applyAlignment="1">
      <alignment vertical="center"/>
    </xf>
    <xf numFmtId="0" fontId="0" fillId="0" borderId="16" xfId="0" applyFont="1" applyBorder="1" applyAlignment="1">
      <alignment horizontal="center"/>
    </xf>
    <xf numFmtId="57" fontId="0" fillId="0" borderId="11" xfId="0" applyNumberFormat="1" applyFont="1" applyBorder="1" applyAlignment="1" applyProtection="1">
      <alignment horizontal="right"/>
      <protection locked="0"/>
    </xf>
    <xf numFmtId="0" fontId="0" fillId="0" borderId="0" xfId="0" applyFont="1" applyAlignment="1">
      <alignment/>
    </xf>
    <xf numFmtId="0" fontId="0" fillId="0" borderId="20" xfId="0" applyFont="1" applyBorder="1" applyAlignment="1">
      <alignment/>
    </xf>
    <xf numFmtId="0" fontId="0" fillId="0" borderId="14" xfId="0" applyFont="1" applyBorder="1" applyAlignment="1" applyProtection="1">
      <alignment horizontal="center"/>
      <protection locked="0"/>
    </xf>
    <xf numFmtId="0" fontId="0" fillId="0" borderId="14" xfId="0" applyFont="1" applyBorder="1" applyAlignment="1">
      <alignment horizontal="center"/>
    </xf>
    <xf numFmtId="0" fontId="0" fillId="0" borderId="14" xfId="0" applyFont="1" applyBorder="1" applyAlignment="1" applyProtection="1">
      <alignment horizontal="right"/>
      <protection locked="0"/>
    </xf>
    <xf numFmtId="0" fontId="0" fillId="0" borderId="12" xfId="0" applyFont="1" applyBorder="1" applyAlignment="1">
      <alignment/>
    </xf>
    <xf numFmtId="0" fontId="0" fillId="0" borderId="21" xfId="0" applyFont="1" applyBorder="1" applyAlignment="1">
      <alignment horizontal="center"/>
    </xf>
    <xf numFmtId="0" fontId="0" fillId="0" borderId="12" xfId="0" applyFont="1" applyBorder="1" applyAlignment="1" applyProtection="1">
      <alignment horizontal="right"/>
      <protection locked="0"/>
    </xf>
    <xf numFmtId="0" fontId="0" fillId="0" borderId="12"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pplyProtection="1">
      <alignment horizontal="left"/>
      <protection locked="0"/>
    </xf>
    <xf numFmtId="0" fontId="0" fillId="0" borderId="10" xfId="0" applyFont="1" applyBorder="1" applyAlignment="1" applyProtection="1">
      <alignment horizontal="right"/>
      <protection locked="0"/>
    </xf>
    <xf numFmtId="38" fontId="0" fillId="0" borderId="10" xfId="0" applyNumberFormat="1" applyFont="1" applyBorder="1" applyAlignment="1" applyProtection="1">
      <alignment horizontal="right"/>
      <protection locked="0"/>
    </xf>
    <xf numFmtId="0" fontId="0" fillId="0" borderId="0" xfId="0" applyFont="1" applyAlignment="1">
      <alignment/>
    </xf>
    <xf numFmtId="0" fontId="0" fillId="0" borderId="22" xfId="0" applyFont="1" applyBorder="1" applyAlignment="1">
      <alignment/>
    </xf>
    <xf numFmtId="0" fontId="0" fillId="0" borderId="0" xfId="0" applyFont="1" applyAlignment="1">
      <alignment horizontal="center"/>
    </xf>
    <xf numFmtId="9" fontId="0" fillId="0" borderId="23" xfId="0" applyNumberFormat="1" applyFont="1" applyBorder="1" applyAlignment="1">
      <alignment/>
    </xf>
    <xf numFmtId="9" fontId="0" fillId="0" borderId="0" xfId="0" applyNumberFormat="1"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0" xfId="0" applyFont="1" applyBorder="1" applyAlignment="1" applyProtection="1">
      <alignment horizontal="center"/>
      <protection locked="0"/>
    </xf>
    <xf numFmtId="0" fontId="0" fillId="0" borderId="11" xfId="0" applyFont="1" applyBorder="1" applyAlignment="1">
      <alignment horizontal="center"/>
    </xf>
    <xf numFmtId="0" fontId="0" fillId="0" borderId="10" xfId="0" applyFont="1" applyBorder="1" applyAlignment="1" applyProtection="1">
      <alignment/>
      <protection locked="0"/>
    </xf>
    <xf numFmtId="0" fontId="0" fillId="0" borderId="11" xfId="0" applyFont="1" applyBorder="1" applyAlignment="1">
      <alignment/>
    </xf>
    <xf numFmtId="0" fontId="0" fillId="0" borderId="24" xfId="0" applyFont="1" applyBorder="1" applyAlignment="1" applyProtection="1">
      <alignment/>
      <protection locked="0"/>
    </xf>
    <xf numFmtId="0" fontId="0" fillId="0" borderId="25" xfId="0" applyFont="1" applyBorder="1" applyAlignment="1">
      <alignment/>
    </xf>
    <xf numFmtId="0" fontId="0" fillId="0" borderId="17" xfId="0" applyFont="1" applyBorder="1" applyAlignment="1" applyProtection="1">
      <alignment/>
      <protection locked="0"/>
    </xf>
    <xf numFmtId="0" fontId="0" fillId="0" borderId="17" xfId="0" applyFont="1" applyBorder="1" applyAlignment="1">
      <alignment/>
    </xf>
    <xf numFmtId="0" fontId="0" fillId="0" borderId="25" xfId="0" applyFont="1" applyBorder="1" applyAlignment="1">
      <alignment horizontal="center"/>
    </xf>
    <xf numFmtId="0" fontId="0" fillId="0" borderId="17" xfId="0" applyFont="1" applyBorder="1" applyAlignment="1" applyProtection="1">
      <alignment shrinkToFit="1"/>
      <protection locked="0"/>
    </xf>
    <xf numFmtId="0" fontId="0" fillId="0" borderId="12" xfId="0" applyFont="1" applyBorder="1" applyAlignment="1">
      <alignment/>
    </xf>
    <xf numFmtId="0" fontId="0" fillId="0" borderId="12" xfId="0" applyFont="1" applyBorder="1" applyAlignment="1" applyProtection="1">
      <alignment/>
      <protection locked="0"/>
    </xf>
    <xf numFmtId="0" fontId="0" fillId="0" borderId="26" xfId="0" applyFont="1" applyBorder="1" applyAlignment="1" applyProtection="1">
      <alignment/>
      <protection locked="0"/>
    </xf>
    <xf numFmtId="0" fontId="2" fillId="0" borderId="13" xfId="0" applyFont="1" applyBorder="1" applyAlignment="1">
      <alignment vertical="center"/>
    </xf>
    <xf numFmtId="40" fontId="2" fillId="0" borderId="19" xfId="48" applyNumberFormat="1"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1" xfId="0" applyFont="1" applyBorder="1" applyAlignment="1">
      <alignment vertical="center"/>
    </xf>
    <xf numFmtId="38" fontId="2" fillId="0" borderId="19" xfId="48" applyFont="1" applyBorder="1" applyAlignment="1">
      <alignment vertical="center"/>
    </xf>
    <xf numFmtId="0" fontId="2" fillId="0" borderId="19" xfId="0" applyFont="1" applyBorder="1" applyAlignment="1">
      <alignment vertical="center" shrinkToFit="1"/>
    </xf>
    <xf numFmtId="38" fontId="2" fillId="0" borderId="19" xfId="48" applyNumberFormat="1" applyFont="1" applyBorder="1" applyAlignment="1">
      <alignment vertical="center"/>
    </xf>
    <xf numFmtId="49" fontId="0" fillId="0" borderId="1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182" fontId="0" fillId="0" borderId="22" xfId="0" applyNumberFormat="1" applyFont="1" applyBorder="1" applyAlignment="1">
      <alignment horizontal="right"/>
    </xf>
    <xf numFmtId="176" fontId="0" fillId="0" borderId="10" xfId="48" applyNumberFormat="1" applyFont="1" applyBorder="1" applyAlignment="1" applyProtection="1">
      <alignment horizontal="right"/>
      <protection locked="0"/>
    </xf>
    <xf numFmtId="0" fontId="0" fillId="0" borderId="12" xfId="0" applyFont="1" applyBorder="1" applyAlignment="1" applyProtection="1">
      <alignment horizontal="center"/>
      <protection locked="0"/>
    </xf>
    <xf numFmtId="0" fontId="2" fillId="0" borderId="0" xfId="0" applyFont="1" applyAlignment="1">
      <alignment horizontal="right" vertical="center"/>
    </xf>
    <xf numFmtId="38" fontId="2" fillId="0" borderId="19" xfId="48" applyFont="1" applyBorder="1" applyAlignment="1">
      <alignment horizontal="right" vertical="center"/>
    </xf>
    <xf numFmtId="38" fontId="0" fillId="0" borderId="0" xfId="0" applyNumberFormat="1" applyFont="1" applyAlignment="1">
      <alignment/>
    </xf>
    <xf numFmtId="0" fontId="51" fillId="0" borderId="19" xfId="0" applyFont="1" applyBorder="1" applyAlignment="1">
      <alignment vertical="center"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2" fillId="0" borderId="34" xfId="0" applyFont="1" applyBorder="1" applyAlignment="1">
      <alignment horizontal="left" vertical="center"/>
    </xf>
    <xf numFmtId="0" fontId="2" fillId="0" borderId="0" xfId="0" applyFont="1" applyAlignment="1">
      <alignment horizontal="center"/>
    </xf>
    <xf numFmtId="0" fontId="13" fillId="0" borderId="0" xfId="0" applyFont="1" applyAlignment="1">
      <alignment/>
    </xf>
    <xf numFmtId="0" fontId="13" fillId="0" borderId="0" xfId="0" applyFont="1" applyBorder="1" applyAlignment="1">
      <alignment horizontal="center"/>
    </xf>
    <xf numFmtId="0" fontId="13" fillId="0" borderId="19" xfId="0" applyFont="1" applyBorder="1" applyAlignment="1">
      <alignment horizontal="center"/>
    </xf>
    <xf numFmtId="0" fontId="13" fillId="0" borderId="32" xfId="0" applyFont="1" applyBorder="1" applyAlignment="1">
      <alignment horizontal="center"/>
    </xf>
    <xf numFmtId="0" fontId="13" fillId="0" borderId="14" xfId="0" applyFont="1" applyBorder="1" applyAlignment="1">
      <alignment/>
    </xf>
    <xf numFmtId="0" fontId="13" fillId="0" borderId="13" xfId="0" applyFont="1" applyBorder="1" applyAlignment="1">
      <alignment/>
    </xf>
    <xf numFmtId="0" fontId="13" fillId="0" borderId="0" xfId="0" applyFont="1" applyAlignment="1">
      <alignment/>
    </xf>
    <xf numFmtId="0" fontId="13" fillId="0" borderId="19" xfId="0" applyFont="1" applyBorder="1" applyAlignment="1">
      <alignment/>
    </xf>
    <xf numFmtId="0" fontId="13" fillId="0" borderId="34" xfId="0" applyFont="1" applyBorder="1" applyAlignment="1">
      <alignment/>
    </xf>
    <xf numFmtId="0" fontId="13" fillId="0" borderId="21" xfId="0" applyFont="1" applyBorder="1" applyAlignment="1">
      <alignment/>
    </xf>
    <xf numFmtId="0" fontId="4" fillId="0" borderId="0" xfId="0" applyFont="1" applyAlignment="1">
      <alignment/>
    </xf>
    <xf numFmtId="0" fontId="15" fillId="0" borderId="31" xfId="0" applyFont="1" applyBorder="1" applyAlignment="1">
      <alignment horizontal="center" vertical="center"/>
    </xf>
    <xf numFmtId="0" fontId="2" fillId="0" borderId="0" xfId="0" applyFont="1" applyAlignment="1">
      <alignment horizontal="right"/>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6" fillId="0" borderId="11" xfId="0" applyFont="1" applyBorder="1" applyAlignment="1">
      <alignment/>
    </xf>
    <xf numFmtId="0" fontId="2" fillId="0" borderId="32" xfId="0" applyFont="1" applyBorder="1" applyAlignment="1">
      <alignment horizontal="center" vertical="center"/>
    </xf>
    <xf numFmtId="0" fontId="2" fillId="0" borderId="0" xfId="0" applyFont="1" applyBorder="1" applyAlignment="1">
      <alignment horizontal="center" vertical="center"/>
    </xf>
    <xf numFmtId="38" fontId="2" fillId="0" borderId="32" xfId="48" applyFont="1" applyBorder="1" applyAlignment="1">
      <alignment horizontal="center" vertical="center"/>
    </xf>
    <xf numFmtId="38" fontId="2" fillId="0" borderId="0" xfId="48" applyFont="1" applyBorder="1" applyAlignment="1">
      <alignment horizontal="center" vertical="center"/>
    </xf>
    <xf numFmtId="38" fontId="2" fillId="0" borderId="32" xfId="48" applyNumberFormat="1" applyFont="1" applyBorder="1" applyAlignment="1">
      <alignment horizontal="right" vertical="center"/>
    </xf>
    <xf numFmtId="38" fontId="2" fillId="0" borderId="0" xfId="48" applyNumberFormat="1"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40" fontId="2" fillId="0" borderId="32" xfId="48" applyNumberFormat="1" applyFont="1" applyBorder="1" applyAlignment="1">
      <alignment horizontal="right" vertical="center"/>
    </xf>
    <xf numFmtId="40" fontId="2" fillId="0" borderId="0" xfId="48" applyNumberFormat="1" applyFont="1" applyBorder="1" applyAlignment="1">
      <alignment horizontal="right"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6" fontId="2" fillId="0" borderId="32" xfId="48" applyNumberFormat="1" applyFont="1" applyBorder="1" applyAlignment="1">
      <alignment horizontal="right" vertical="center"/>
    </xf>
    <xf numFmtId="176" fontId="2" fillId="0" borderId="0" xfId="48"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0" borderId="0" xfId="0" applyNumberFormat="1" applyFont="1" applyBorder="1" applyAlignment="1">
      <alignment horizontal="right" vertical="center"/>
    </xf>
    <xf numFmtId="38" fontId="2" fillId="0" borderId="32" xfId="48" applyFont="1" applyBorder="1" applyAlignment="1">
      <alignment horizontal="right" vertical="center"/>
    </xf>
    <xf numFmtId="38" fontId="2" fillId="0" borderId="0" xfId="48" applyFont="1" applyBorder="1" applyAlignment="1">
      <alignment horizontal="right" vertical="center"/>
    </xf>
    <xf numFmtId="0" fontId="2" fillId="0" borderId="12"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0" xfId="0" applyFont="1" applyBorder="1" applyAlignment="1">
      <alignment horizontal="center" vertical="center"/>
    </xf>
    <xf numFmtId="0" fontId="2" fillId="0" borderId="11"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18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183" fontId="2" fillId="0" borderId="10" xfId="0" applyNumberFormat="1" applyFont="1" applyBorder="1" applyAlignment="1">
      <alignment horizontal="center" vertical="center"/>
    </xf>
    <xf numFmtId="184" fontId="2" fillId="0" borderId="1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183" fontId="2" fillId="0" borderId="29" xfId="48" applyNumberFormat="1" applyFont="1" applyBorder="1" applyAlignment="1">
      <alignment horizontal="center" vertical="center"/>
    </xf>
    <xf numFmtId="183" fontId="2" fillId="0" borderId="31" xfId="48" applyNumberFormat="1" applyFont="1" applyBorder="1" applyAlignment="1">
      <alignment horizontal="center" vertical="center"/>
    </xf>
    <xf numFmtId="183" fontId="2" fillId="0" borderId="30" xfId="48" applyNumberFormat="1" applyFont="1" applyBorder="1" applyAlignment="1">
      <alignment horizontal="center" vertical="center"/>
    </xf>
    <xf numFmtId="184" fontId="2" fillId="0" borderId="29" xfId="0" applyNumberFormat="1" applyFont="1" applyBorder="1" applyAlignment="1">
      <alignment horizontal="center" vertical="center"/>
    </xf>
    <xf numFmtId="184" fontId="2" fillId="0" borderId="31" xfId="0" applyNumberFormat="1" applyFont="1" applyBorder="1" applyAlignment="1">
      <alignment horizontal="center" vertical="center"/>
    </xf>
    <xf numFmtId="184" fontId="2" fillId="0" borderId="30" xfId="0" applyNumberFormat="1" applyFont="1" applyBorder="1" applyAlignment="1">
      <alignment horizontal="center" vertical="center"/>
    </xf>
    <xf numFmtId="0" fontId="2" fillId="0" borderId="11" xfId="0" applyFont="1" applyBorder="1" applyAlignment="1">
      <alignment horizontal="left" vertical="center"/>
    </xf>
    <xf numFmtId="0" fontId="2" fillId="0" borderId="32" xfId="0" applyFont="1" applyBorder="1" applyAlignment="1">
      <alignment horizontal="right" vertical="center"/>
    </xf>
    <xf numFmtId="0" fontId="2" fillId="0" borderId="0" xfId="0" applyFont="1" applyBorder="1" applyAlignment="1">
      <alignment horizontal="right"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189" fontId="5" fillId="0" borderId="31" xfId="0" applyNumberFormat="1" applyFont="1" applyBorder="1" applyAlignment="1">
      <alignment horizontal="center" vertical="center"/>
    </xf>
    <xf numFmtId="189" fontId="5" fillId="0" borderId="30"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left" vertic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32" xfId="0" applyFont="1" applyBorder="1" applyAlignment="1">
      <alignment horizontal="center" vertical="center" textRotation="255"/>
    </xf>
    <xf numFmtId="0" fontId="12" fillId="0" borderId="19" xfId="0" applyFont="1" applyBorder="1" applyAlignment="1">
      <alignment horizontal="center" textRotation="255"/>
    </xf>
    <xf numFmtId="0" fontId="12" fillId="0" borderId="32" xfId="0" applyFont="1" applyBorder="1" applyAlignment="1">
      <alignment horizontal="center" textRotation="255"/>
    </xf>
    <xf numFmtId="0" fontId="12" fillId="0" borderId="36" xfId="0" applyFont="1" applyBorder="1" applyAlignment="1">
      <alignment horizontal="center" textRotation="255"/>
    </xf>
    <xf numFmtId="0" fontId="12" fillId="0" borderId="27" xfId="0" applyFont="1" applyBorder="1" applyAlignment="1">
      <alignment horizontal="center" textRotation="255"/>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193" fontId="13" fillId="0" borderId="16" xfId="48" applyNumberFormat="1" applyFont="1" applyBorder="1" applyAlignment="1">
      <alignment vertical="center"/>
    </xf>
    <xf numFmtId="193" fontId="13" fillId="0" borderId="13" xfId="48" applyNumberFormat="1" applyFont="1" applyBorder="1" applyAlignment="1">
      <alignment vertical="center"/>
    </xf>
    <xf numFmtId="193" fontId="13" fillId="0" borderId="32" xfId="0" applyNumberFormat="1" applyFont="1" applyBorder="1" applyAlignment="1">
      <alignment vertical="center"/>
    </xf>
    <xf numFmtId="193" fontId="13" fillId="0" borderId="19" xfId="0" applyNumberFormat="1" applyFont="1" applyBorder="1" applyAlignment="1">
      <alignment vertical="center"/>
    </xf>
    <xf numFmtId="0" fontId="13" fillId="0" borderId="11"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32" xfId="0" applyFont="1" applyBorder="1" applyAlignment="1">
      <alignment horizontal="center" vertical="center" textRotation="255"/>
    </xf>
    <xf numFmtId="0" fontId="13" fillId="0" borderId="12" xfId="0" applyFont="1" applyBorder="1" applyAlignment="1">
      <alignment horizontal="center" vertical="center" textRotation="255"/>
    </xf>
    <xf numFmtId="0" fontId="12" fillId="0" borderId="32" xfId="0" applyFont="1" applyBorder="1" applyAlignment="1">
      <alignment horizontal="center"/>
    </xf>
    <xf numFmtId="0" fontId="12" fillId="0" borderId="0" xfId="0" applyFont="1" applyBorder="1" applyAlignment="1">
      <alignment horizontal="center"/>
    </xf>
    <xf numFmtId="0" fontId="12" fillId="0" borderId="19" xfId="0" applyFont="1" applyBorder="1" applyAlignment="1">
      <alignment horizontal="center"/>
    </xf>
    <xf numFmtId="0" fontId="13" fillId="0" borderId="0" xfId="0" applyFont="1" applyBorder="1" applyAlignment="1">
      <alignment horizontal="left"/>
    </xf>
    <xf numFmtId="0" fontId="13" fillId="0" borderId="19" xfId="0" applyFont="1" applyBorder="1" applyAlignment="1">
      <alignment horizontal="left"/>
    </xf>
    <xf numFmtId="190" fontId="13" fillId="0" borderId="32" xfId="0" applyNumberFormat="1" applyFont="1" applyBorder="1" applyAlignment="1">
      <alignment horizontal="center"/>
    </xf>
    <xf numFmtId="190" fontId="13" fillId="0" borderId="19" xfId="0" applyNumberFormat="1"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193" fontId="13" fillId="0" borderId="16" xfId="48" applyNumberFormat="1" applyFont="1" applyBorder="1" applyAlignment="1">
      <alignment horizontal="right"/>
    </xf>
    <xf numFmtId="193" fontId="13" fillId="0" borderId="13" xfId="48" applyNumberFormat="1" applyFont="1" applyBorder="1" applyAlignment="1">
      <alignment horizontal="right"/>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21"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7" xfId="0" applyFont="1" applyBorder="1" applyAlignment="1">
      <alignment horizontal="center" vertical="center"/>
    </xf>
    <xf numFmtId="193" fontId="13" fillId="0" borderId="16" xfId="0" applyNumberFormat="1" applyFont="1" applyBorder="1" applyAlignment="1">
      <alignment horizontal="right" vertical="center"/>
    </xf>
    <xf numFmtId="193" fontId="13" fillId="0" borderId="13" xfId="0" applyNumberFormat="1" applyFont="1" applyBorder="1" applyAlignment="1">
      <alignment horizontal="right" vertical="center"/>
    </xf>
    <xf numFmtId="0" fontId="2" fillId="0" borderId="12" xfId="0" applyFont="1" applyBorder="1" applyAlignment="1">
      <alignment horizontal="center"/>
    </xf>
    <xf numFmtId="0" fontId="2" fillId="0" borderId="35" xfId="0" applyFont="1" applyBorder="1" applyAlignment="1">
      <alignment horizont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3" fillId="0" borderId="16" xfId="0" applyFont="1" applyBorder="1" applyAlignment="1">
      <alignment horizontal="right"/>
    </xf>
    <xf numFmtId="0" fontId="13" fillId="0" borderId="13" xfId="0" applyFont="1" applyBorder="1" applyAlignment="1">
      <alignment horizontal="right"/>
    </xf>
    <xf numFmtId="0" fontId="13" fillId="0" borderId="0" xfId="0" applyFont="1" applyBorder="1" applyAlignment="1">
      <alignment horizontal="center"/>
    </xf>
    <xf numFmtId="0" fontId="13" fillId="0" borderId="19" xfId="0" applyFont="1" applyBorder="1" applyAlignment="1">
      <alignment horizontal="center"/>
    </xf>
    <xf numFmtId="193" fontId="13" fillId="0" borderId="32" xfId="0" applyNumberFormat="1" applyFont="1" applyBorder="1" applyAlignment="1">
      <alignment horizontal="center"/>
    </xf>
    <xf numFmtId="193" fontId="13" fillId="0" borderId="19" xfId="0" applyNumberFormat="1" applyFont="1" applyBorder="1" applyAlignment="1">
      <alignment horizontal="center"/>
    </xf>
    <xf numFmtId="0" fontId="13" fillId="0" borderId="32" xfId="0" applyFont="1" applyBorder="1" applyAlignment="1">
      <alignment horizontal="center"/>
    </xf>
    <xf numFmtId="0" fontId="13" fillId="0" borderId="46" xfId="0" applyFont="1" applyBorder="1" applyAlignment="1">
      <alignment horizontal="center"/>
    </xf>
    <xf numFmtId="0" fontId="13" fillId="0" borderId="46" xfId="0" applyFont="1" applyBorder="1" applyAlignment="1">
      <alignment horizontal="left"/>
    </xf>
    <xf numFmtId="0" fontId="13" fillId="0" borderId="47" xfId="0" applyFont="1" applyBorder="1" applyAlignment="1">
      <alignment horizontal="center"/>
    </xf>
    <xf numFmtId="0" fontId="13" fillId="0" borderId="48" xfId="0" applyFont="1" applyBorder="1" applyAlignment="1">
      <alignment horizontal="center"/>
    </xf>
    <xf numFmtId="0" fontId="13" fillId="0" borderId="10" xfId="0" applyFont="1" applyBorder="1" applyAlignment="1">
      <alignment horizontal="center"/>
    </xf>
    <xf numFmtId="0" fontId="13" fillId="0" borderId="10" xfId="0" applyFont="1" applyBorder="1" applyAlignment="1">
      <alignment horizontal="left"/>
    </xf>
    <xf numFmtId="0" fontId="13" fillId="0" borderId="29" xfId="0" applyFont="1" applyBorder="1" applyAlignment="1">
      <alignment horizontal="center"/>
    </xf>
    <xf numFmtId="0" fontId="13" fillId="0" borderId="3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3" fillId="0" borderId="32" xfId="0" applyFont="1" applyBorder="1" applyAlignment="1">
      <alignment horizontal="center" vertical="top" textRotation="255"/>
    </xf>
    <xf numFmtId="0" fontId="13" fillId="0" borderId="0" xfId="0" applyFont="1" applyBorder="1" applyAlignment="1">
      <alignment horizontal="center" vertical="top" textRotation="255"/>
    </xf>
    <xf numFmtId="0" fontId="13" fillId="0" borderId="19" xfId="0" applyFont="1" applyBorder="1" applyAlignment="1">
      <alignment horizontal="center" vertical="top" textRotation="255"/>
    </xf>
    <xf numFmtId="0" fontId="13" fillId="0" borderId="33" xfId="0" applyFont="1" applyBorder="1" applyAlignment="1">
      <alignment horizontal="center" vertical="top" textRotation="255"/>
    </xf>
    <xf numFmtId="0" fontId="13" fillId="0" borderId="34" xfId="0" applyFont="1" applyBorder="1" applyAlignment="1">
      <alignment horizontal="center" vertical="top" textRotation="255"/>
    </xf>
    <xf numFmtId="0" fontId="13" fillId="0" borderId="21" xfId="0" applyFont="1" applyBorder="1" applyAlignment="1">
      <alignment horizontal="center" vertical="top" textRotation="255"/>
    </xf>
    <xf numFmtId="0" fontId="13" fillId="0" borderId="16" xfId="0" applyFont="1" applyBorder="1" applyAlignment="1">
      <alignment horizontal="center"/>
    </xf>
    <xf numFmtId="0" fontId="13" fillId="0" borderId="16" xfId="0" applyFont="1" applyBorder="1" applyAlignment="1">
      <alignment horizontal="center" vertical="top" textRotation="255"/>
    </xf>
    <xf numFmtId="0" fontId="13" fillId="0" borderId="14" xfId="0" applyFont="1" applyBorder="1" applyAlignment="1">
      <alignment horizontal="center" vertical="top" textRotation="255"/>
    </xf>
    <xf numFmtId="0" fontId="13" fillId="0" borderId="13" xfId="0" applyFont="1" applyBorder="1" applyAlignment="1">
      <alignment horizontal="center" vertical="top" textRotation="255"/>
    </xf>
    <xf numFmtId="0" fontId="12" fillId="0" borderId="16" xfId="0" applyFont="1" applyBorder="1" applyAlignment="1">
      <alignment horizontal="center" vertical="top"/>
    </xf>
    <xf numFmtId="0" fontId="12" fillId="0" borderId="14" xfId="0" applyFont="1" applyBorder="1" applyAlignment="1">
      <alignment horizontal="center" vertical="top"/>
    </xf>
    <xf numFmtId="0" fontId="12" fillId="0" borderId="13" xfId="0" applyFont="1" applyBorder="1" applyAlignment="1">
      <alignment horizontal="center" vertical="top"/>
    </xf>
    <xf numFmtId="0" fontId="12" fillId="0" borderId="32" xfId="0" applyFont="1" applyBorder="1" applyAlignment="1">
      <alignment horizontal="center" vertical="top"/>
    </xf>
    <xf numFmtId="0" fontId="12" fillId="0" borderId="0" xfId="0" applyFont="1" applyBorder="1" applyAlignment="1">
      <alignment horizontal="center" vertical="top"/>
    </xf>
    <xf numFmtId="0" fontId="12" fillId="0" borderId="19" xfId="0" applyFont="1" applyBorder="1" applyAlignment="1">
      <alignment horizontal="center" vertical="top"/>
    </xf>
    <xf numFmtId="0" fontId="12" fillId="0" borderId="33" xfId="0" applyFont="1" applyBorder="1" applyAlignment="1">
      <alignment horizontal="center" vertical="top"/>
    </xf>
    <xf numFmtId="0" fontId="12" fillId="0" borderId="34" xfId="0" applyFont="1" applyBorder="1" applyAlignment="1">
      <alignment horizontal="center" vertical="top"/>
    </xf>
    <xf numFmtId="0" fontId="12" fillId="0" borderId="21" xfId="0" applyFont="1" applyBorder="1" applyAlignment="1">
      <alignment horizontal="center" vertical="top"/>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xf>
    <xf numFmtId="0" fontId="12" fillId="0" borderId="13" xfId="0" applyFont="1" applyBorder="1" applyAlignment="1">
      <alignment horizont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33" xfId="0" applyFont="1" applyBorder="1" applyAlignment="1">
      <alignment horizontal="left"/>
    </xf>
    <xf numFmtId="0" fontId="13" fillId="0" borderId="49" xfId="0" applyFont="1" applyBorder="1" applyAlignment="1">
      <alignment horizontal="left"/>
    </xf>
    <xf numFmtId="0" fontId="13" fillId="0" borderId="32" xfId="0" applyFont="1" applyBorder="1" applyAlignment="1">
      <alignment horizontal="left"/>
    </xf>
    <xf numFmtId="0" fontId="13" fillId="0" borderId="50" xfId="0" applyFont="1" applyBorder="1" applyAlignment="1">
      <alignment horizontal="left"/>
    </xf>
    <xf numFmtId="0" fontId="13" fillId="0" borderId="34" xfId="0" applyFont="1" applyBorder="1" applyAlignment="1">
      <alignment horizontal="center"/>
    </xf>
    <xf numFmtId="0" fontId="13" fillId="0" borderId="34" xfId="0" applyFont="1" applyBorder="1" applyAlignment="1">
      <alignment horizontal="left" vertical="center"/>
    </xf>
    <xf numFmtId="0" fontId="13" fillId="0" borderId="21" xfId="0" applyFont="1" applyBorder="1" applyAlignment="1">
      <alignment horizontal="left" vertical="center"/>
    </xf>
    <xf numFmtId="190" fontId="13" fillId="0" borderId="32" xfId="0" applyNumberFormat="1" applyFont="1" applyBorder="1" applyAlignment="1">
      <alignment horizontal="center" vertical="center"/>
    </xf>
    <xf numFmtId="190" fontId="13" fillId="0" borderId="19" xfId="0" applyNumberFormat="1" applyFont="1" applyBorder="1" applyAlignment="1">
      <alignment horizontal="center" vertical="center"/>
    </xf>
    <xf numFmtId="0" fontId="13" fillId="0" borderId="36" xfId="0" applyFont="1" applyBorder="1" applyAlignment="1">
      <alignment horizontal="center"/>
    </xf>
    <xf numFmtId="0" fontId="13" fillId="0" borderId="27" xfId="0" applyFont="1" applyBorder="1" applyAlignment="1">
      <alignment horizontal="center"/>
    </xf>
    <xf numFmtId="0" fontId="13" fillId="0" borderId="51" xfId="0" applyFont="1" applyBorder="1" applyAlignment="1">
      <alignment horizontal="center"/>
    </xf>
    <xf numFmtId="190" fontId="13" fillId="0" borderId="33" xfId="0" applyNumberFormat="1" applyFont="1" applyBorder="1" applyAlignment="1">
      <alignment/>
    </xf>
    <xf numFmtId="190" fontId="13" fillId="0" borderId="21" xfId="0" applyNumberFormat="1" applyFont="1" applyBorder="1" applyAlignment="1">
      <alignment/>
    </xf>
    <xf numFmtId="185" fontId="13" fillId="0" borderId="16" xfId="48" applyNumberFormat="1" applyFont="1" applyBorder="1" applyAlignment="1">
      <alignment/>
    </xf>
    <xf numFmtId="185" fontId="13" fillId="0" borderId="13" xfId="48" applyNumberFormat="1" applyFont="1" applyBorder="1" applyAlignment="1">
      <alignment/>
    </xf>
    <xf numFmtId="0" fontId="13" fillId="0" borderId="32" xfId="0" applyNumberFormat="1" applyFont="1" applyBorder="1" applyAlignment="1">
      <alignment horizontal="center"/>
    </xf>
    <xf numFmtId="0" fontId="13" fillId="0" borderId="19" xfId="0" applyNumberFormat="1" applyFont="1" applyBorder="1" applyAlignment="1">
      <alignment horizontal="center"/>
    </xf>
    <xf numFmtId="0" fontId="13" fillId="0" borderId="36" xfId="0" applyNumberFormat="1" applyFont="1" applyBorder="1" applyAlignment="1">
      <alignment horizontal="center"/>
    </xf>
    <xf numFmtId="0" fontId="13" fillId="0" borderId="27" xfId="0" applyNumberFormat="1" applyFont="1" applyBorder="1" applyAlignment="1">
      <alignment horizont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1" xfId="0" applyFont="1" applyBorder="1" applyAlignment="1">
      <alignment horizontal="center" vertical="center"/>
    </xf>
    <xf numFmtId="0" fontId="13" fillId="0" borderId="16" xfId="0" applyFont="1" applyBorder="1" applyAlignment="1">
      <alignment horizontal="left"/>
    </xf>
    <xf numFmtId="0" fontId="13" fillId="0" borderId="14" xfId="0" applyFont="1" applyBorder="1" applyAlignment="1">
      <alignment horizontal="left"/>
    </xf>
    <xf numFmtId="0" fontId="13" fillId="0" borderId="13" xfId="0" applyFont="1" applyBorder="1" applyAlignment="1">
      <alignment horizontal="left"/>
    </xf>
    <xf numFmtId="0" fontId="12" fillId="0" borderId="11"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12" xfId="0" applyFont="1" applyBorder="1" applyAlignment="1">
      <alignment horizontal="center" vertical="center" textRotation="255"/>
    </xf>
    <xf numFmtId="0" fontId="13" fillId="0" borderId="10" xfId="0" applyFont="1" applyBorder="1" applyAlignment="1">
      <alignment horizontal="center" vertical="center" wrapText="1"/>
    </xf>
    <xf numFmtId="0" fontId="13" fillId="0" borderId="34" xfId="0" applyFont="1" applyBorder="1" applyAlignment="1">
      <alignment horizontal="left"/>
    </xf>
    <xf numFmtId="0" fontId="13" fillId="0" borderId="21" xfId="0" applyFont="1" applyBorder="1" applyAlignment="1">
      <alignment horizontal="left"/>
    </xf>
    <xf numFmtId="0" fontId="13" fillId="0" borderId="16" xfId="0" applyFont="1" applyBorder="1" applyAlignment="1">
      <alignment horizontal="right" shrinkToFit="1"/>
    </xf>
    <xf numFmtId="0" fontId="13" fillId="0" borderId="13" xfId="0" applyFont="1" applyBorder="1" applyAlignment="1">
      <alignment horizontal="right" shrinkToFit="1"/>
    </xf>
    <xf numFmtId="0" fontId="13" fillId="0" borderId="32" xfId="0" applyFont="1" applyBorder="1" applyAlignment="1">
      <alignment horizontal="center" shrinkToFit="1"/>
    </xf>
    <xf numFmtId="0" fontId="13" fillId="0" borderId="19" xfId="0" applyFont="1" applyBorder="1" applyAlignment="1">
      <alignment horizontal="center" shrinkToFit="1"/>
    </xf>
    <xf numFmtId="0" fontId="13" fillId="0" borderId="33" xfId="0" applyFont="1" applyBorder="1" applyAlignment="1">
      <alignment horizontal="center" shrinkToFit="1"/>
    </xf>
    <xf numFmtId="0" fontId="13" fillId="0" borderId="21" xfId="0" applyFont="1" applyBorder="1" applyAlignment="1">
      <alignment horizontal="center" shrinkToFit="1"/>
    </xf>
    <xf numFmtId="0" fontId="14" fillId="0" borderId="11" xfId="0" applyFont="1" applyBorder="1" applyAlignment="1">
      <alignment horizontal="center" vertical="center" textRotation="255"/>
    </xf>
    <xf numFmtId="0" fontId="14" fillId="0" borderId="25" xfId="0" applyFont="1" applyBorder="1" applyAlignment="1">
      <alignment horizontal="center" vertical="center" textRotation="255"/>
    </xf>
    <xf numFmtId="0" fontId="14" fillId="0" borderId="12" xfId="0" applyFont="1" applyBorder="1" applyAlignment="1">
      <alignment horizontal="center" vertical="center" textRotation="255"/>
    </xf>
    <xf numFmtId="0" fontId="13" fillId="0" borderId="16" xfId="0" applyFont="1" applyBorder="1" applyAlignment="1">
      <alignment horizontal="center" shrinkToFit="1"/>
    </xf>
    <xf numFmtId="0" fontId="13" fillId="0" borderId="13" xfId="0" applyFont="1" applyBorder="1" applyAlignment="1">
      <alignment horizontal="center" shrinkToFi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right" vertical="top" textRotation="255" wrapText="1"/>
    </xf>
    <xf numFmtId="0" fontId="4" fillId="0" borderId="32" xfId="0" applyFont="1" applyBorder="1" applyAlignment="1">
      <alignment horizontal="right" vertical="top" textRotation="255" wrapText="1"/>
    </xf>
    <xf numFmtId="0" fontId="4" fillId="0" borderId="33" xfId="0" applyFont="1" applyBorder="1" applyAlignment="1">
      <alignment horizontal="right" vertical="top" textRotation="255" wrapText="1"/>
    </xf>
    <xf numFmtId="0" fontId="4" fillId="0" borderId="13" xfId="0" applyFont="1" applyBorder="1" applyAlignment="1">
      <alignment horizontal="left" textRotation="255" wrapText="1"/>
    </xf>
    <xf numFmtId="0" fontId="4" fillId="0" borderId="19" xfId="0" applyFont="1" applyBorder="1" applyAlignment="1">
      <alignment horizontal="left" textRotation="255" wrapText="1"/>
    </xf>
    <xf numFmtId="0" fontId="4" fillId="0" borderId="21" xfId="0" applyFont="1" applyBorder="1" applyAlignment="1">
      <alignment horizontal="left" textRotation="255" wrapText="1"/>
    </xf>
    <xf numFmtId="0" fontId="4" fillId="0" borderId="10" xfId="0" applyFont="1" applyBorder="1" applyAlignment="1">
      <alignment horizontal="center" vertical="center" wrapText="1"/>
    </xf>
    <xf numFmtId="0" fontId="2" fillId="0" borderId="10" xfId="0" applyFont="1" applyBorder="1" applyAlignment="1">
      <alignment horizontal="center"/>
    </xf>
    <xf numFmtId="0" fontId="4" fillId="0" borderId="3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2" fillId="0" borderId="33" xfId="0" applyFont="1" applyBorder="1" applyAlignment="1">
      <alignment horizontal="center"/>
    </xf>
    <xf numFmtId="0" fontId="2" fillId="0" borderId="21" xfId="0" applyFont="1" applyBorder="1" applyAlignment="1">
      <alignment horizontal="center"/>
    </xf>
    <xf numFmtId="0" fontId="5" fillId="0" borderId="10"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0" fillId="0" borderId="10" xfId="0"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26" xfId="0" applyFont="1" applyBorder="1" applyAlignment="1" applyProtection="1">
      <alignment horizontal="right"/>
      <protection locked="0"/>
    </xf>
    <xf numFmtId="38" fontId="0" fillId="0" borderId="10" xfId="48" applyFont="1" applyBorder="1" applyAlignment="1" applyProtection="1">
      <alignment horizontal="right"/>
      <protection locked="0"/>
    </xf>
    <xf numFmtId="38" fontId="0" fillId="0" borderId="24" xfId="48" applyFont="1" applyBorder="1" applyAlignment="1" applyProtection="1">
      <alignment horizontal="right"/>
      <protection locked="0"/>
    </xf>
    <xf numFmtId="0" fontId="0" fillId="0" borderId="10" xfId="0" applyFont="1" applyBorder="1" applyAlignment="1">
      <alignment horizont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pplyProtection="1">
      <alignment horizontal="center"/>
      <protection locked="0"/>
    </xf>
    <xf numFmtId="176" fontId="0" fillId="0" borderId="10" xfId="48" applyNumberFormat="1" applyFont="1" applyBorder="1" applyAlignment="1" applyProtection="1">
      <alignment horizontal="right"/>
      <protection locked="0"/>
    </xf>
    <xf numFmtId="0" fontId="0" fillId="0" borderId="34" xfId="0" applyBorder="1" applyAlignment="1">
      <alignment horizontal="right"/>
    </xf>
    <xf numFmtId="0" fontId="0" fillId="0" borderId="34" xfId="0" applyFont="1" applyBorder="1" applyAlignment="1">
      <alignment horizontal="right"/>
    </xf>
    <xf numFmtId="0" fontId="0" fillId="0" borderId="16"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pplyProtection="1">
      <alignment horizontal="right"/>
      <protection locked="0"/>
    </xf>
    <xf numFmtId="0" fontId="0" fillId="0" borderId="11" xfId="0" applyFont="1" applyBorder="1" applyAlignment="1">
      <alignment vertical="center" textRotation="255"/>
    </xf>
    <xf numFmtId="0" fontId="0" fillId="0" borderId="25" xfId="0" applyFont="1" applyBorder="1" applyAlignment="1">
      <alignment vertical="center" textRotation="255"/>
    </xf>
    <xf numFmtId="0" fontId="0" fillId="0" borderId="12" xfId="0" applyFont="1" applyBorder="1" applyAlignment="1">
      <alignment vertical="center" textRotation="255"/>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2" xfId="0" applyFont="1" applyBorder="1" applyAlignment="1">
      <alignment horizontal="center" vertical="center" textRotation="255"/>
    </xf>
    <xf numFmtId="185" fontId="0" fillId="0" borderId="10" xfId="0" applyNumberFormat="1" applyFont="1" applyBorder="1" applyAlignment="1" applyProtection="1">
      <alignment horizontal="right"/>
      <protection locked="0"/>
    </xf>
    <xf numFmtId="0" fontId="0"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Font="1" applyBorder="1" applyAlignment="1">
      <alignment wrapText="1"/>
    </xf>
    <xf numFmtId="0" fontId="0" fillId="0" borderId="29" xfId="0" applyFont="1" applyBorder="1" applyAlignment="1">
      <alignment horizontal="center"/>
    </xf>
    <xf numFmtId="0" fontId="0" fillId="0" borderId="31" xfId="0" applyFont="1" applyBorder="1" applyAlignment="1">
      <alignment horizontal="center"/>
    </xf>
    <xf numFmtId="0" fontId="0" fillId="0" borderId="30"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protection locked="0"/>
    </xf>
    <xf numFmtId="0" fontId="0" fillId="0" borderId="11" xfId="0" applyFont="1" applyBorder="1" applyAlignment="1" applyProtection="1">
      <alignment horizontal="right"/>
      <protection locked="0"/>
    </xf>
    <xf numFmtId="0" fontId="0" fillId="0" borderId="0" xfId="0" applyFont="1" applyAlignment="1">
      <alignment/>
    </xf>
    <xf numFmtId="0" fontId="0" fillId="0" borderId="10" xfId="0" applyBorder="1" applyAlignment="1" applyProtection="1">
      <alignment horizontal="right"/>
      <protection locked="0"/>
    </xf>
    <xf numFmtId="0" fontId="0" fillId="0" borderId="10" xfId="0" applyBorder="1" applyAlignment="1">
      <alignment/>
    </xf>
    <xf numFmtId="0" fontId="0" fillId="0" borderId="10" xfId="0" applyFont="1" applyBorder="1" applyAlignment="1">
      <alignment/>
    </xf>
    <xf numFmtId="0" fontId="0" fillId="0" borderId="10" xfId="0" applyBorder="1" applyAlignment="1">
      <alignment horizontal="left"/>
    </xf>
    <xf numFmtId="0" fontId="0" fillId="0" borderId="10" xfId="0" applyFont="1" applyBorder="1" applyAlignment="1">
      <alignment horizontal="left"/>
    </xf>
    <xf numFmtId="0" fontId="0" fillId="0" borderId="29" xfId="0" applyBorder="1" applyAlignment="1">
      <alignment horizontal="left"/>
    </xf>
    <xf numFmtId="0" fontId="0" fillId="0" borderId="30" xfId="0" applyFont="1" applyBorder="1" applyAlignment="1">
      <alignment horizontal="left"/>
    </xf>
    <xf numFmtId="0" fontId="0" fillId="0" borderId="32" xfId="0" applyFont="1" applyBorder="1" applyAlignment="1">
      <alignment horizontal="left"/>
    </xf>
    <xf numFmtId="0" fontId="0" fillId="0" borderId="0" xfId="0" applyFont="1" applyAlignment="1">
      <alignment horizontal="left"/>
    </xf>
    <xf numFmtId="0" fontId="0" fillId="0" borderId="32" xfId="0" applyBorder="1" applyAlignment="1">
      <alignment horizontal="left"/>
    </xf>
    <xf numFmtId="0" fontId="0" fillId="0" borderId="10" xfId="0" applyFont="1" applyBorder="1" applyAlignment="1">
      <alignment vertical="center" textRotation="255"/>
    </xf>
    <xf numFmtId="2" fontId="0" fillId="0" borderId="10" xfId="48" applyNumberFormat="1" applyFont="1" applyBorder="1" applyAlignment="1">
      <alignment horizontal="right"/>
    </xf>
    <xf numFmtId="0" fontId="9" fillId="0" borderId="32" xfId="0" applyFont="1" applyBorder="1" applyAlignment="1">
      <alignment horizontal="right"/>
    </xf>
    <xf numFmtId="0" fontId="9" fillId="0" borderId="0" xfId="0" applyFont="1" applyAlignment="1">
      <alignment horizontal="right"/>
    </xf>
    <xf numFmtId="0" fontId="0" fillId="0" borderId="10" xfId="0" applyFont="1" applyBorder="1" applyAlignment="1">
      <alignment horizontal="right"/>
    </xf>
    <xf numFmtId="38" fontId="0" fillId="0" borderId="10" xfId="48" applyFont="1" applyBorder="1" applyAlignment="1">
      <alignment horizontal="right"/>
    </xf>
    <xf numFmtId="40" fontId="0" fillId="0" borderId="10" xfId="48" applyNumberFormat="1" applyFont="1" applyBorder="1" applyAlignment="1">
      <alignment horizontal="right"/>
    </xf>
    <xf numFmtId="0" fontId="0" fillId="0" borderId="10" xfId="0" applyFont="1" applyBorder="1" applyAlignment="1">
      <alignment horizontal="center" vertical="distributed"/>
    </xf>
    <xf numFmtId="2" fontId="0" fillId="0" borderId="10" xfId="48" applyNumberFormat="1" applyFont="1" applyBorder="1" applyAlignment="1" applyProtection="1">
      <alignment horizontal="right"/>
      <protection locked="0"/>
    </xf>
    <xf numFmtId="2" fontId="0" fillId="0" borderId="10" xfId="0" applyNumberFormat="1" applyFont="1" applyBorder="1" applyAlignment="1" applyProtection="1">
      <alignment horizontal="right"/>
      <protection locked="0"/>
    </xf>
    <xf numFmtId="0" fontId="0" fillId="0" borderId="32" xfId="0" applyFont="1" applyBorder="1" applyAlignment="1">
      <alignment horizontal="right"/>
    </xf>
    <xf numFmtId="0" fontId="0" fillId="0" borderId="0" xfId="0" applyFont="1" applyAlignment="1">
      <alignment horizontal="right"/>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7" fillId="0" borderId="10" xfId="0" applyFont="1" applyBorder="1" applyAlignment="1">
      <alignment horizontal="center"/>
    </xf>
    <xf numFmtId="0" fontId="0" fillId="0" borderId="16" xfId="0"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0" xfId="0" applyFont="1" applyBorder="1" applyAlignment="1">
      <alignment/>
    </xf>
    <xf numFmtId="0" fontId="0" fillId="33" borderId="52" xfId="0" applyFont="1" applyFill="1" applyBorder="1" applyAlignment="1">
      <alignment horizontal="distributed" vertical="center"/>
    </xf>
    <xf numFmtId="0" fontId="0" fillId="33" borderId="53" xfId="0" applyFont="1" applyFill="1" applyBorder="1" applyAlignment="1">
      <alignment/>
    </xf>
    <xf numFmtId="0" fontId="0" fillId="33" borderId="23" xfId="0" applyFont="1" applyFill="1" applyBorder="1" applyAlignment="1">
      <alignment/>
    </xf>
    <xf numFmtId="0" fontId="0" fillId="33" borderId="53" xfId="0" applyFont="1" applyFill="1" applyBorder="1" applyAlignment="1">
      <alignment horizontal="distributed" vertical="center"/>
    </xf>
    <xf numFmtId="0" fontId="0" fillId="33" borderId="23" xfId="0" applyFont="1" applyFill="1" applyBorder="1" applyAlignment="1">
      <alignment horizontal="distributed" vertical="center"/>
    </xf>
    <xf numFmtId="0" fontId="0" fillId="0" borderId="33" xfId="0" applyNumberFormat="1" applyBorder="1" applyAlignment="1" applyProtection="1">
      <alignment/>
      <protection locked="0"/>
    </xf>
    <xf numFmtId="0" fontId="0" fillId="0" borderId="21" xfId="0" applyNumberFormat="1" applyFont="1" applyBorder="1" applyAlignment="1">
      <alignment/>
    </xf>
    <xf numFmtId="0" fontId="0" fillId="0" borderId="12" xfId="0" applyNumberFormat="1" applyFont="1" applyBorder="1" applyAlignment="1" applyProtection="1">
      <alignment/>
      <protection locked="0"/>
    </xf>
    <xf numFmtId="0" fontId="0" fillId="0" borderId="12" xfId="0" applyFont="1" applyBorder="1" applyAlignment="1" applyProtection="1">
      <alignment/>
      <protection locked="0"/>
    </xf>
    <xf numFmtId="196" fontId="4" fillId="0" borderId="35" xfId="0" applyNumberFormat="1" applyFont="1" applyBorder="1" applyAlignment="1">
      <alignment horizontal="right" vertical="center"/>
    </xf>
    <xf numFmtId="196" fontId="4" fillId="0" borderId="10"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18</xdr:row>
      <xdr:rowOff>28575</xdr:rowOff>
    </xdr:from>
    <xdr:to>
      <xdr:col>4</xdr:col>
      <xdr:colOff>352425</xdr:colOff>
      <xdr:row>19</xdr:row>
      <xdr:rowOff>161925</xdr:rowOff>
    </xdr:to>
    <xdr:sp>
      <xdr:nvSpPr>
        <xdr:cNvPr id="1" name="左大かっこ 1"/>
        <xdr:cNvSpPr>
          <a:spLocks/>
        </xdr:cNvSpPr>
      </xdr:nvSpPr>
      <xdr:spPr>
        <a:xfrm>
          <a:off x="2714625" y="3552825"/>
          <a:ext cx="57150" cy="304800"/>
        </a:xfrm>
        <a:prstGeom prst="leftBracket">
          <a:avLst>
            <a:gd name="adj" fmla="val -4843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752475</xdr:colOff>
      <xdr:row>2</xdr:row>
      <xdr:rowOff>171450</xdr:rowOff>
    </xdr:from>
    <xdr:to>
      <xdr:col>15</xdr:col>
      <xdr:colOff>428625</xdr:colOff>
      <xdr:row>4</xdr:row>
      <xdr:rowOff>19050</xdr:rowOff>
    </xdr:to>
    <xdr:sp>
      <xdr:nvSpPr>
        <xdr:cNvPr id="1" name="Oval 1"/>
        <xdr:cNvSpPr>
          <a:spLocks/>
        </xdr:cNvSpPr>
      </xdr:nvSpPr>
      <xdr:spPr>
        <a:xfrm>
          <a:off x="10001250" y="552450"/>
          <a:ext cx="5048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800100</xdr:colOff>
      <xdr:row>3</xdr:row>
      <xdr:rowOff>152400</xdr:rowOff>
    </xdr:from>
    <xdr:to>
      <xdr:col>15</xdr:col>
      <xdr:colOff>476250</xdr:colOff>
      <xdr:row>5</xdr:row>
      <xdr:rowOff>9525</xdr:rowOff>
    </xdr:to>
    <xdr:sp>
      <xdr:nvSpPr>
        <xdr:cNvPr id="2" name="Oval 2"/>
        <xdr:cNvSpPr>
          <a:spLocks/>
        </xdr:cNvSpPr>
      </xdr:nvSpPr>
      <xdr:spPr>
        <a:xfrm>
          <a:off x="10048875" y="714375"/>
          <a:ext cx="5048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xdr:row>
      <xdr:rowOff>171450</xdr:rowOff>
    </xdr:from>
    <xdr:to>
      <xdr:col>24</xdr:col>
      <xdr:colOff>619125</xdr:colOff>
      <xdr:row>4</xdr:row>
      <xdr:rowOff>19050</xdr:rowOff>
    </xdr:to>
    <xdr:sp>
      <xdr:nvSpPr>
        <xdr:cNvPr id="3" name="Oval 3"/>
        <xdr:cNvSpPr>
          <a:spLocks/>
        </xdr:cNvSpPr>
      </xdr:nvSpPr>
      <xdr:spPr>
        <a:xfrm>
          <a:off x="16106775" y="552450"/>
          <a:ext cx="5048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xdr:row>
      <xdr:rowOff>161925</xdr:rowOff>
    </xdr:from>
    <xdr:to>
      <xdr:col>24</xdr:col>
      <xdr:colOff>609600</xdr:colOff>
      <xdr:row>5</xdr:row>
      <xdr:rowOff>19050</xdr:rowOff>
    </xdr:to>
    <xdr:sp>
      <xdr:nvSpPr>
        <xdr:cNvPr id="4" name="Oval 4"/>
        <xdr:cNvSpPr>
          <a:spLocks/>
        </xdr:cNvSpPr>
      </xdr:nvSpPr>
      <xdr:spPr>
        <a:xfrm>
          <a:off x="16097250" y="723900"/>
          <a:ext cx="5048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51"/>
  <sheetViews>
    <sheetView tabSelected="1" workbookViewId="0" topLeftCell="A34">
      <selection activeCell="K28" sqref="K28:O28"/>
    </sheetView>
  </sheetViews>
  <sheetFormatPr defaultColWidth="9.00390625" defaultRowHeight="13.5"/>
  <cols>
    <col min="1" max="1" width="5.125" style="1" customWidth="1"/>
    <col min="2" max="2" width="10.125" style="1" customWidth="1"/>
    <col min="3" max="3" width="9.00390625" style="1" customWidth="1"/>
    <col min="4" max="4" width="7.50390625" style="1" customWidth="1"/>
    <col min="5" max="5" width="5.00390625" style="1" customWidth="1"/>
    <col min="6" max="6" width="3.50390625" style="1" customWidth="1"/>
    <col min="7" max="7" width="7.50390625" style="1" customWidth="1"/>
    <col min="8" max="8" width="5.00390625" style="1" customWidth="1"/>
    <col min="9" max="9" width="2.875" style="1" customWidth="1"/>
    <col min="10" max="10" width="7.50390625" style="1" customWidth="1"/>
    <col min="11" max="11" width="5.00390625" style="1" customWidth="1"/>
    <col min="12" max="12" width="3.25390625" style="1" customWidth="1"/>
    <col min="13" max="13" width="7.50390625" style="1" customWidth="1"/>
    <col min="14" max="14" width="5.00390625" style="1" customWidth="1"/>
    <col min="15" max="15" width="2.75390625" style="1" customWidth="1"/>
    <col min="16" max="16384" width="9.00390625" style="1" customWidth="1"/>
  </cols>
  <sheetData>
    <row r="1" spans="1:15" ht="13.5">
      <c r="A1" s="152" t="s">
        <v>340</v>
      </c>
      <c r="B1" s="152"/>
      <c r="C1" s="154" t="s">
        <v>168</v>
      </c>
      <c r="D1" s="154"/>
      <c r="E1" s="154"/>
      <c r="F1" s="154"/>
      <c r="G1" s="154"/>
      <c r="H1" s="154"/>
      <c r="I1" s="154"/>
      <c r="J1" s="154"/>
      <c r="K1" s="154"/>
      <c r="L1" s="154"/>
      <c r="M1" s="154"/>
      <c r="N1" s="154"/>
      <c r="O1" s="154"/>
    </row>
    <row r="2" spans="3:15" ht="13.5">
      <c r="C2" s="154"/>
      <c r="D2" s="154"/>
      <c r="E2" s="154"/>
      <c r="F2" s="154"/>
      <c r="G2" s="154"/>
      <c r="H2" s="154"/>
      <c r="I2" s="154"/>
      <c r="J2" s="154"/>
      <c r="K2" s="154"/>
      <c r="L2" s="154"/>
      <c r="M2" s="154"/>
      <c r="N2" s="154"/>
      <c r="O2" s="154"/>
    </row>
    <row r="3" spans="10:15" s="2" customFormat="1" ht="15" customHeight="1">
      <c r="J3" s="155" t="s">
        <v>341</v>
      </c>
      <c r="K3" s="155"/>
      <c r="L3" s="155"/>
      <c r="M3" s="155"/>
      <c r="N3" s="155"/>
      <c r="O3" s="155"/>
    </row>
    <row r="4" spans="1:2" s="2" customFormat="1" ht="15" customHeight="1">
      <c r="A4" s="156" t="s">
        <v>0</v>
      </c>
      <c r="B4" s="156"/>
    </row>
    <row r="5" spans="6:15" s="2" customFormat="1" ht="15" customHeight="1">
      <c r="F5" s="153" t="s">
        <v>1</v>
      </c>
      <c r="G5" s="153"/>
      <c r="H5" s="153"/>
      <c r="I5" s="153"/>
      <c r="J5" s="153"/>
      <c r="K5" s="153"/>
      <c r="L5" s="153"/>
      <c r="M5" s="153"/>
      <c r="N5" s="153"/>
      <c r="O5" s="153"/>
    </row>
    <row r="6" spans="4:15" s="2" customFormat="1" ht="15" customHeight="1">
      <c r="D6" s="153" t="s">
        <v>2</v>
      </c>
      <c r="E6" s="153"/>
      <c r="F6" s="153"/>
      <c r="G6" s="153"/>
      <c r="H6" s="153"/>
      <c r="I6" s="153"/>
      <c r="J6" s="153"/>
      <c r="K6" s="153"/>
      <c r="L6" s="153"/>
      <c r="M6" s="153"/>
      <c r="N6" s="153"/>
      <c r="O6" s="2" t="s">
        <v>160</v>
      </c>
    </row>
    <row r="7" spans="10:15" s="2" customFormat="1" ht="15" customHeight="1">
      <c r="J7" s="153" t="s">
        <v>169</v>
      </c>
      <c r="K7" s="153"/>
      <c r="L7" s="153"/>
      <c r="M7" s="153"/>
      <c r="N7" s="153"/>
      <c r="O7" s="153"/>
    </row>
    <row r="8" spans="9:15" s="2" customFormat="1" ht="15" customHeight="1">
      <c r="I8" s="153" t="s">
        <v>11</v>
      </c>
      <c r="J8" s="153"/>
      <c r="K8" s="153"/>
      <c r="L8" s="153"/>
      <c r="M8" s="153"/>
      <c r="N8" s="153"/>
      <c r="O8" s="153"/>
    </row>
    <row r="9" s="2" customFormat="1" ht="15" customHeight="1"/>
    <row r="10" spans="1:15" s="2" customFormat="1" ht="15" customHeight="1">
      <c r="A10" s="156" t="s">
        <v>170</v>
      </c>
      <c r="B10" s="156"/>
      <c r="C10" s="156"/>
      <c r="D10" s="156"/>
      <c r="E10" s="156"/>
      <c r="F10" s="156"/>
      <c r="G10" s="156"/>
      <c r="H10" s="156"/>
      <c r="I10" s="156"/>
      <c r="J10" s="156"/>
      <c r="K10" s="156"/>
      <c r="L10" s="156"/>
      <c r="M10" s="156"/>
      <c r="N10" s="156"/>
      <c r="O10" s="156"/>
    </row>
    <row r="11" spans="1:15" s="2" customFormat="1" ht="15" customHeight="1">
      <c r="A11" s="156" t="s">
        <v>171</v>
      </c>
      <c r="B11" s="156"/>
      <c r="C11" s="156"/>
      <c r="D11" s="156"/>
      <c r="E11" s="156"/>
      <c r="F11" s="156"/>
      <c r="G11" s="156"/>
      <c r="H11" s="156"/>
      <c r="I11" s="156"/>
      <c r="J11" s="156"/>
      <c r="K11" s="156"/>
      <c r="L11" s="156"/>
      <c r="M11" s="156"/>
      <c r="N11" s="156"/>
      <c r="O11" s="156"/>
    </row>
    <row r="12" s="2" customFormat="1" ht="15" customHeight="1"/>
    <row r="13" spans="1:15" s="2" customFormat="1" ht="16.5" customHeight="1">
      <c r="A13" s="145" t="s">
        <v>5</v>
      </c>
      <c r="B13" s="145"/>
      <c r="C13" s="145"/>
      <c r="D13" s="145"/>
      <c r="E13" s="145"/>
      <c r="F13" s="145"/>
      <c r="G13" s="145"/>
      <c r="H13" s="145"/>
      <c r="I13" s="145"/>
      <c r="J13" s="145"/>
      <c r="K13" s="145"/>
      <c r="L13" s="145"/>
      <c r="M13" s="145"/>
      <c r="N13" s="145"/>
      <c r="O13" s="145"/>
    </row>
    <row r="14" spans="1:15" s="2" customFormat="1" ht="30" customHeight="1">
      <c r="A14" s="164" t="s">
        <v>172</v>
      </c>
      <c r="B14" s="165"/>
      <c r="C14" s="166"/>
      <c r="D14" s="176"/>
      <c r="E14" s="177"/>
      <c r="F14" s="177"/>
      <c r="G14" s="177"/>
      <c r="H14" s="164" t="s">
        <v>173</v>
      </c>
      <c r="I14" s="165"/>
      <c r="J14" s="166"/>
      <c r="K14" s="178" t="s">
        <v>342</v>
      </c>
      <c r="L14" s="178"/>
      <c r="M14" s="178"/>
      <c r="N14" s="178"/>
      <c r="O14" s="179"/>
    </row>
    <row r="15" spans="1:15" s="2" customFormat="1" ht="13.5" customHeight="1">
      <c r="A15" s="180"/>
      <c r="B15" s="181"/>
      <c r="C15" s="182"/>
      <c r="D15" s="97" t="s">
        <v>174</v>
      </c>
      <c r="E15" s="150" t="s">
        <v>175</v>
      </c>
      <c r="F15" s="150"/>
      <c r="G15" s="150"/>
      <c r="H15" s="150"/>
      <c r="I15" s="150"/>
      <c r="J15" s="150"/>
      <c r="K15" s="150"/>
      <c r="L15" s="150"/>
      <c r="M15" s="150"/>
      <c r="N15" s="150"/>
      <c r="O15" s="151"/>
    </row>
    <row r="16" spans="1:15" s="2" customFormat="1" ht="13.5" customHeight="1">
      <c r="A16" s="117" t="s">
        <v>184</v>
      </c>
      <c r="B16" s="118"/>
      <c r="C16" s="183"/>
      <c r="D16" s="98" t="s">
        <v>174</v>
      </c>
      <c r="E16" s="157" t="s">
        <v>176</v>
      </c>
      <c r="F16" s="157"/>
      <c r="G16" s="157"/>
      <c r="H16" s="157"/>
      <c r="I16" s="157"/>
      <c r="J16" s="157"/>
      <c r="K16" s="157"/>
      <c r="L16" s="157"/>
      <c r="M16" s="157"/>
      <c r="N16" s="157"/>
      <c r="O16" s="158"/>
    </row>
    <row r="17" spans="1:15" s="2" customFormat="1" ht="13.5" customHeight="1">
      <c r="A17" s="184" t="s">
        <v>185</v>
      </c>
      <c r="B17" s="157"/>
      <c r="C17" s="158"/>
      <c r="D17" s="98"/>
      <c r="E17" s="157" t="s">
        <v>177</v>
      </c>
      <c r="F17" s="157"/>
      <c r="G17" s="157"/>
      <c r="H17" s="157"/>
      <c r="I17" s="157"/>
      <c r="J17" s="157"/>
      <c r="K17" s="157"/>
      <c r="L17" s="157"/>
      <c r="M17" s="157"/>
      <c r="N17" s="157"/>
      <c r="O17" s="158"/>
    </row>
    <row r="18" spans="1:15" s="2" customFormat="1" ht="13.5" customHeight="1">
      <c r="A18" s="117" t="s">
        <v>186</v>
      </c>
      <c r="B18" s="118"/>
      <c r="C18" s="183"/>
      <c r="D18" s="98" t="s">
        <v>174</v>
      </c>
      <c r="E18" s="157" t="s">
        <v>178</v>
      </c>
      <c r="F18" s="157"/>
      <c r="G18" s="157"/>
      <c r="H18" s="157"/>
      <c r="I18" s="157"/>
      <c r="J18" s="157"/>
      <c r="K18" s="157"/>
      <c r="L18" s="157"/>
      <c r="M18" s="157"/>
      <c r="N18" s="157"/>
      <c r="O18" s="158"/>
    </row>
    <row r="19" spans="1:15" s="2" customFormat="1" ht="13.5" customHeight="1">
      <c r="A19" s="117"/>
      <c r="B19" s="118"/>
      <c r="C19" s="183"/>
      <c r="D19" s="87"/>
      <c r="E19" s="88"/>
      <c r="F19" s="88" t="s">
        <v>179</v>
      </c>
      <c r="G19" s="89" t="s">
        <v>180</v>
      </c>
      <c r="H19" s="88" t="s">
        <v>179</v>
      </c>
      <c r="I19" s="157" t="s">
        <v>181</v>
      </c>
      <c r="J19" s="157"/>
      <c r="K19" s="88"/>
      <c r="L19" s="88"/>
      <c r="M19" s="88"/>
      <c r="N19" s="88"/>
      <c r="O19" s="94"/>
    </row>
    <row r="20" spans="1:15" s="2" customFormat="1" ht="13.5" customHeight="1">
      <c r="A20" s="191"/>
      <c r="B20" s="192"/>
      <c r="C20" s="193"/>
      <c r="D20" s="91"/>
      <c r="E20" s="92"/>
      <c r="F20" s="92"/>
      <c r="G20" s="99" t="s">
        <v>182</v>
      </c>
      <c r="H20" s="92"/>
      <c r="I20" s="92"/>
      <c r="J20" s="92"/>
      <c r="K20" s="92"/>
      <c r="L20" s="92" t="s">
        <v>132</v>
      </c>
      <c r="M20" s="92"/>
      <c r="N20" s="92" t="s">
        <v>183</v>
      </c>
      <c r="O20" s="93"/>
    </row>
    <row r="21" spans="1:15" s="2" customFormat="1" ht="15" customHeight="1">
      <c r="A21" s="144" t="s">
        <v>187</v>
      </c>
      <c r="B21" s="144"/>
      <c r="C21" s="144"/>
      <c r="D21" s="84"/>
      <c r="E21" s="86"/>
      <c r="F21" s="86"/>
      <c r="G21" s="86"/>
      <c r="H21" s="86"/>
      <c r="I21" s="86"/>
      <c r="J21" s="86"/>
      <c r="K21" s="86"/>
      <c r="L21" s="86"/>
      <c r="M21" s="86"/>
      <c r="N21" s="86"/>
      <c r="O21" s="85"/>
    </row>
    <row r="22" spans="1:15" s="2" customFormat="1" ht="23.25" customHeight="1">
      <c r="A22" s="194" t="s">
        <v>188</v>
      </c>
      <c r="B22" s="195"/>
      <c r="C22" s="196"/>
      <c r="D22" s="95"/>
      <c r="E22" s="96"/>
      <c r="F22" s="96"/>
      <c r="G22" s="96"/>
      <c r="H22" s="96"/>
      <c r="I22" s="96"/>
      <c r="J22" s="96"/>
      <c r="K22" s="96"/>
      <c r="L22" s="96"/>
      <c r="M22" s="96"/>
      <c r="N22" s="96"/>
      <c r="O22" s="66"/>
    </row>
    <row r="23" spans="1:15" s="2" customFormat="1" ht="14.25" customHeight="1">
      <c r="A23" s="197" t="s">
        <v>190</v>
      </c>
      <c r="B23" s="198"/>
      <c r="C23" s="199"/>
      <c r="D23" s="149"/>
      <c r="E23" s="150"/>
      <c r="F23" s="150"/>
      <c r="G23" s="150"/>
      <c r="H23" s="150"/>
      <c r="I23" s="150"/>
      <c r="J23" s="150"/>
      <c r="K23" s="150"/>
      <c r="L23" s="150"/>
      <c r="M23" s="150"/>
      <c r="N23" s="150"/>
      <c r="O23" s="151"/>
    </row>
    <row r="24" spans="1:15" s="2" customFormat="1" ht="14.25" customHeight="1">
      <c r="A24" s="185"/>
      <c r="B24" s="186"/>
      <c r="C24" s="187"/>
      <c r="D24" s="142"/>
      <c r="E24" s="157"/>
      <c r="F24" s="157"/>
      <c r="G24" s="157"/>
      <c r="H24" s="157"/>
      <c r="I24" s="157"/>
      <c r="J24" s="157"/>
      <c r="K24" s="157"/>
      <c r="L24" s="157"/>
      <c r="M24" s="157"/>
      <c r="N24" s="157"/>
      <c r="O24" s="158"/>
    </row>
    <row r="25" spans="1:15" s="2" customFormat="1" ht="14.25" customHeight="1">
      <c r="A25" s="185" t="s">
        <v>191</v>
      </c>
      <c r="B25" s="186"/>
      <c r="C25" s="187"/>
      <c r="D25" s="142"/>
      <c r="E25" s="157"/>
      <c r="F25" s="157"/>
      <c r="G25" s="157"/>
      <c r="H25" s="157"/>
      <c r="I25" s="157"/>
      <c r="J25" s="157"/>
      <c r="K25" s="157"/>
      <c r="L25" s="157"/>
      <c r="M25" s="157"/>
      <c r="N25" s="157"/>
      <c r="O25" s="158"/>
    </row>
    <row r="26" spans="1:15" s="2" customFormat="1" ht="14.25" customHeight="1">
      <c r="A26" s="185" t="s">
        <v>189</v>
      </c>
      <c r="B26" s="186"/>
      <c r="C26" s="187"/>
      <c r="D26" s="142"/>
      <c r="E26" s="142"/>
      <c r="F26" s="142"/>
      <c r="G26" s="142"/>
      <c r="H26" s="142"/>
      <c r="I26" s="142"/>
      <c r="J26" s="142"/>
      <c r="K26" s="142"/>
      <c r="L26" s="142"/>
      <c r="M26" s="142"/>
      <c r="N26" s="142"/>
      <c r="O26" s="142"/>
    </row>
    <row r="27" spans="1:15" s="2" customFormat="1" ht="14.25" customHeight="1">
      <c r="A27" s="185"/>
      <c r="B27" s="186"/>
      <c r="C27" s="187"/>
      <c r="D27" s="159" t="s">
        <v>31</v>
      </c>
      <c r="E27" s="160"/>
      <c r="F27" s="160"/>
      <c r="G27" s="160"/>
      <c r="H27" s="160"/>
      <c r="I27" s="160"/>
      <c r="J27" s="160"/>
      <c r="K27" s="160"/>
      <c r="L27" s="160"/>
      <c r="M27" s="160"/>
      <c r="N27" s="160"/>
      <c r="O27" s="161"/>
    </row>
    <row r="28" spans="1:15" s="2" customFormat="1" ht="14.25" customHeight="1">
      <c r="A28" s="185"/>
      <c r="B28" s="186"/>
      <c r="C28" s="187"/>
      <c r="D28" s="143"/>
      <c r="E28" s="143"/>
      <c r="F28" s="143"/>
      <c r="G28" s="143" t="s">
        <v>32</v>
      </c>
      <c r="H28" s="143"/>
      <c r="I28" s="143"/>
      <c r="J28" s="143"/>
      <c r="K28" s="164" t="s">
        <v>343</v>
      </c>
      <c r="L28" s="165"/>
      <c r="M28" s="165"/>
      <c r="N28" s="165"/>
      <c r="O28" s="166"/>
    </row>
    <row r="29" spans="1:15" s="2" customFormat="1" ht="14.25" customHeight="1">
      <c r="A29" s="185"/>
      <c r="B29" s="186"/>
      <c r="C29" s="187"/>
      <c r="D29" s="143" t="s">
        <v>33</v>
      </c>
      <c r="E29" s="143"/>
      <c r="F29" s="143"/>
      <c r="G29" s="162">
        <f>+INT('点検表'!Q16/1000)</f>
        <v>0</v>
      </c>
      <c r="H29" s="162"/>
      <c r="I29" s="162"/>
      <c r="J29" s="162"/>
      <c r="K29" s="167">
        <f>+INT('点検表'!AA16/1000)</f>
        <v>0</v>
      </c>
      <c r="L29" s="168"/>
      <c r="M29" s="168"/>
      <c r="N29" s="168"/>
      <c r="O29" s="169"/>
    </row>
    <row r="30" spans="1:15" s="2" customFormat="1" ht="14.25" customHeight="1">
      <c r="A30" s="188"/>
      <c r="B30" s="189"/>
      <c r="C30" s="190"/>
      <c r="D30" s="143" t="s">
        <v>34</v>
      </c>
      <c r="E30" s="143"/>
      <c r="F30" s="143"/>
      <c r="G30" s="163">
        <f>+'点検表'!Q53</f>
        <v>0</v>
      </c>
      <c r="H30" s="163"/>
      <c r="I30" s="163"/>
      <c r="J30" s="163"/>
      <c r="K30" s="170">
        <f>+'点検表'!Z54</f>
        <v>4440</v>
      </c>
      <c r="L30" s="171"/>
      <c r="M30" s="171"/>
      <c r="N30" s="171"/>
      <c r="O30" s="172"/>
    </row>
    <row r="31" spans="1:15" s="2" customFormat="1" ht="15" customHeight="1">
      <c r="A31" s="146" t="s">
        <v>3</v>
      </c>
      <c r="B31" s="143" t="s">
        <v>4</v>
      </c>
      <c r="C31" s="143"/>
      <c r="D31" s="143" t="s">
        <v>6</v>
      </c>
      <c r="E31" s="143"/>
      <c r="F31" s="143"/>
      <c r="G31" s="143"/>
      <c r="H31" s="143"/>
      <c r="I31" s="143"/>
      <c r="J31" s="143" t="s">
        <v>350</v>
      </c>
      <c r="K31" s="143"/>
      <c r="L31" s="143"/>
      <c r="M31" s="143"/>
      <c r="N31" s="143"/>
      <c r="O31" s="143"/>
    </row>
    <row r="32" spans="1:15" s="2" customFormat="1" ht="15" customHeight="1">
      <c r="A32" s="147"/>
      <c r="B32" s="143"/>
      <c r="C32" s="143"/>
      <c r="D32" s="144" t="s">
        <v>7</v>
      </c>
      <c r="E32" s="144"/>
      <c r="F32" s="144"/>
      <c r="G32" s="143" t="s">
        <v>10</v>
      </c>
      <c r="H32" s="143"/>
      <c r="I32" s="143"/>
      <c r="J32" s="144" t="s">
        <v>7</v>
      </c>
      <c r="K32" s="144"/>
      <c r="L32" s="144"/>
      <c r="M32" s="143" t="s">
        <v>10</v>
      </c>
      <c r="N32" s="143"/>
      <c r="O32" s="143"/>
    </row>
    <row r="33" spans="1:15" s="2" customFormat="1" ht="15" customHeight="1">
      <c r="A33" s="147"/>
      <c r="B33" s="143"/>
      <c r="C33" s="143"/>
      <c r="D33" s="139" t="s">
        <v>8</v>
      </c>
      <c r="E33" s="139"/>
      <c r="F33" s="139"/>
      <c r="G33" s="143"/>
      <c r="H33" s="143"/>
      <c r="I33" s="143"/>
      <c r="J33" s="139" t="s">
        <v>8</v>
      </c>
      <c r="K33" s="139"/>
      <c r="L33" s="139"/>
      <c r="M33" s="143"/>
      <c r="N33" s="143"/>
      <c r="O33" s="143"/>
    </row>
    <row r="34" spans="1:15" s="2" customFormat="1" ht="15" customHeight="1">
      <c r="A34" s="147"/>
      <c r="B34" s="173"/>
      <c r="C34" s="173"/>
      <c r="D34" s="131"/>
      <c r="E34" s="132"/>
      <c r="F34" s="66"/>
      <c r="G34" s="131"/>
      <c r="H34" s="132"/>
      <c r="I34" s="66"/>
      <c r="J34" s="131"/>
      <c r="K34" s="132"/>
      <c r="L34" s="66"/>
      <c r="M34" s="131"/>
      <c r="N34" s="132"/>
      <c r="O34" s="66"/>
    </row>
    <row r="35" spans="1:15" s="2" customFormat="1" ht="15" customHeight="1">
      <c r="A35" s="147"/>
      <c r="B35" s="142"/>
      <c r="C35" s="142"/>
      <c r="D35" s="174"/>
      <c r="E35" s="175"/>
      <c r="F35" s="67" t="s">
        <v>147</v>
      </c>
      <c r="G35" s="137"/>
      <c r="H35" s="138"/>
      <c r="I35" s="71" t="s">
        <v>148</v>
      </c>
      <c r="J35" s="133"/>
      <c r="K35" s="134"/>
      <c r="L35" s="71" t="s">
        <v>147</v>
      </c>
      <c r="M35" s="137"/>
      <c r="N35" s="138"/>
      <c r="O35" s="71" t="s">
        <v>149</v>
      </c>
    </row>
    <row r="36" spans="1:15" s="2" customFormat="1" ht="15" customHeight="1">
      <c r="A36" s="147"/>
      <c r="B36" s="142"/>
      <c r="C36" s="142"/>
      <c r="D36" s="174"/>
      <c r="E36" s="175"/>
      <c r="F36" s="29"/>
      <c r="G36" s="137"/>
      <c r="H36" s="138"/>
      <c r="I36" s="71"/>
      <c r="J36" s="135"/>
      <c r="K36" s="136"/>
      <c r="L36" s="29"/>
      <c r="M36" s="137"/>
      <c r="N36" s="138"/>
      <c r="O36" s="71"/>
    </row>
    <row r="37" spans="1:15" s="2" customFormat="1" ht="15" customHeight="1">
      <c r="A37" s="147"/>
      <c r="B37" s="142"/>
      <c r="C37" s="142"/>
      <c r="D37" s="133"/>
      <c r="E37" s="134"/>
      <c r="F37" s="72" t="s">
        <v>147</v>
      </c>
      <c r="G37" s="137"/>
      <c r="H37" s="138"/>
      <c r="I37" s="71" t="s">
        <v>148</v>
      </c>
      <c r="J37" s="133"/>
      <c r="K37" s="134"/>
      <c r="L37" s="83" t="s">
        <v>147</v>
      </c>
      <c r="M37" s="137"/>
      <c r="N37" s="138"/>
      <c r="O37" s="81" t="s">
        <v>148</v>
      </c>
    </row>
    <row r="38" spans="1:18" s="2" customFormat="1" ht="15" customHeight="1">
      <c r="A38" s="147"/>
      <c r="B38" s="142"/>
      <c r="C38" s="142"/>
      <c r="D38" s="117"/>
      <c r="E38" s="118"/>
      <c r="F38" s="29"/>
      <c r="G38" s="119"/>
      <c r="H38" s="120"/>
      <c r="I38" s="71"/>
      <c r="J38" s="117"/>
      <c r="K38" s="118"/>
      <c r="L38" s="29"/>
      <c r="M38" s="119"/>
      <c r="N38" s="120"/>
      <c r="O38" s="71"/>
      <c r="R38" s="80"/>
    </row>
    <row r="39" spans="1:15" s="2" customFormat="1" ht="15" customHeight="1">
      <c r="A39" s="147"/>
      <c r="B39" s="142"/>
      <c r="C39" s="142"/>
      <c r="D39" s="174"/>
      <c r="E39" s="175"/>
      <c r="F39" s="29"/>
      <c r="G39" s="137"/>
      <c r="H39" s="138"/>
      <c r="I39" s="71"/>
      <c r="J39" s="174"/>
      <c r="K39" s="175"/>
      <c r="L39" s="29"/>
      <c r="M39" s="137"/>
      <c r="N39" s="138"/>
      <c r="O39" s="71"/>
    </row>
    <row r="40" spans="1:15" s="2" customFormat="1" ht="15" customHeight="1">
      <c r="A40" s="147"/>
      <c r="B40" s="142"/>
      <c r="C40" s="142"/>
      <c r="D40" s="117"/>
      <c r="E40" s="118"/>
      <c r="F40" s="29"/>
      <c r="G40" s="119"/>
      <c r="H40" s="120"/>
      <c r="I40" s="71"/>
      <c r="J40" s="117"/>
      <c r="K40" s="118"/>
      <c r="L40" s="29"/>
      <c r="M40" s="119"/>
      <c r="N40" s="120"/>
      <c r="O40" s="71"/>
    </row>
    <row r="41" spans="1:15" s="2" customFormat="1" ht="15" customHeight="1">
      <c r="A41" s="147"/>
      <c r="B41" s="142"/>
      <c r="C41" s="142"/>
      <c r="D41" s="117"/>
      <c r="E41" s="118"/>
      <c r="F41" s="29"/>
      <c r="G41" s="119"/>
      <c r="H41" s="120"/>
      <c r="I41" s="71"/>
      <c r="J41" s="117"/>
      <c r="K41" s="118"/>
      <c r="L41" s="29"/>
      <c r="M41" s="119"/>
      <c r="N41" s="120"/>
      <c r="O41" s="71"/>
    </row>
    <row r="42" spans="1:15" s="2" customFormat="1" ht="15" customHeight="1">
      <c r="A42" s="147"/>
      <c r="B42" s="142"/>
      <c r="C42" s="142"/>
      <c r="D42" s="117"/>
      <c r="E42" s="118"/>
      <c r="F42" s="29"/>
      <c r="G42" s="119"/>
      <c r="H42" s="120"/>
      <c r="I42" s="71"/>
      <c r="J42" s="117"/>
      <c r="K42" s="118"/>
      <c r="L42" s="29"/>
      <c r="M42" s="119"/>
      <c r="N42" s="120"/>
      <c r="O42" s="71"/>
    </row>
    <row r="43" spans="1:15" s="2" customFormat="1" ht="15" customHeight="1">
      <c r="A43" s="147"/>
      <c r="B43" s="142"/>
      <c r="C43" s="142"/>
      <c r="D43" s="117"/>
      <c r="E43" s="118"/>
      <c r="F43" s="29"/>
      <c r="G43" s="119"/>
      <c r="H43" s="120"/>
      <c r="I43" s="71"/>
      <c r="J43" s="117"/>
      <c r="K43" s="118"/>
      <c r="L43" s="29"/>
      <c r="M43" s="119"/>
      <c r="N43" s="120"/>
      <c r="O43" s="71"/>
    </row>
    <row r="44" spans="1:15" s="2" customFormat="1" ht="15" customHeight="1">
      <c r="A44" s="147"/>
      <c r="B44" s="142"/>
      <c r="C44" s="142"/>
      <c r="D44" s="117"/>
      <c r="E44" s="118"/>
      <c r="F44" s="29"/>
      <c r="G44" s="119"/>
      <c r="H44" s="120"/>
      <c r="I44" s="29"/>
      <c r="J44" s="117"/>
      <c r="K44" s="118"/>
      <c r="L44" s="29"/>
      <c r="M44" s="119"/>
      <c r="N44" s="120"/>
      <c r="O44" s="29"/>
    </row>
    <row r="45" spans="1:15" s="2" customFormat="1" ht="15" customHeight="1">
      <c r="A45" s="147"/>
      <c r="B45" s="142"/>
      <c r="C45" s="142"/>
      <c r="D45" s="117"/>
      <c r="E45" s="118"/>
      <c r="F45" s="29"/>
      <c r="G45" s="119"/>
      <c r="H45" s="120"/>
      <c r="I45" s="29"/>
      <c r="J45" s="117"/>
      <c r="K45" s="118"/>
      <c r="L45" s="29"/>
      <c r="M45" s="119"/>
      <c r="N45" s="120"/>
      <c r="O45" s="29"/>
    </row>
    <row r="46" spans="1:15" s="2" customFormat="1" ht="15" customHeight="1">
      <c r="A46" s="147"/>
      <c r="B46" s="142"/>
      <c r="C46" s="142"/>
      <c r="D46" s="117"/>
      <c r="E46" s="118"/>
      <c r="F46" s="29"/>
      <c r="G46" s="119"/>
      <c r="H46" s="120"/>
      <c r="I46" s="29"/>
      <c r="J46" s="117"/>
      <c r="K46" s="118"/>
      <c r="L46" s="29"/>
      <c r="M46" s="119"/>
      <c r="N46" s="120"/>
      <c r="O46" s="29"/>
    </row>
    <row r="47" spans="1:15" s="2" customFormat="1" ht="15" customHeight="1">
      <c r="A47" s="147"/>
      <c r="B47" s="142"/>
      <c r="C47" s="142"/>
      <c r="D47" s="117"/>
      <c r="E47" s="118"/>
      <c r="F47" s="29"/>
      <c r="G47" s="119"/>
      <c r="H47" s="120"/>
      <c r="I47" s="29"/>
      <c r="J47" s="117"/>
      <c r="K47" s="118"/>
      <c r="L47" s="29"/>
      <c r="M47" s="119"/>
      <c r="N47" s="120"/>
      <c r="O47" s="29"/>
    </row>
    <row r="48" spans="1:15" s="2" customFormat="1" ht="15" customHeight="1" thickBot="1">
      <c r="A48" s="147"/>
      <c r="B48" s="142"/>
      <c r="C48" s="142"/>
      <c r="D48" s="125"/>
      <c r="E48" s="126"/>
      <c r="F48" s="68"/>
      <c r="G48" s="125"/>
      <c r="H48" s="126"/>
      <c r="I48" s="68"/>
      <c r="J48" s="125"/>
      <c r="K48" s="126"/>
      <c r="L48" s="68"/>
      <c r="M48" s="125"/>
      <c r="N48" s="126"/>
      <c r="O48" s="68"/>
    </row>
    <row r="49" spans="1:15" s="2" customFormat="1" ht="14.25" thickTop="1">
      <c r="A49" s="147"/>
      <c r="B49" s="140"/>
      <c r="C49" s="140"/>
      <c r="D49" s="127"/>
      <c r="E49" s="128"/>
      <c r="F49" s="69"/>
      <c r="G49" s="127"/>
      <c r="H49" s="128"/>
      <c r="I49" s="69"/>
      <c r="J49" s="127"/>
      <c r="K49" s="128"/>
      <c r="L49" s="69"/>
      <c r="M49" s="127"/>
      <c r="N49" s="128"/>
      <c r="O49" s="69"/>
    </row>
    <row r="50" spans="1:15" s="2" customFormat="1" ht="13.5">
      <c r="A50" s="147"/>
      <c r="B50" s="141" t="s">
        <v>9</v>
      </c>
      <c r="C50" s="141"/>
      <c r="D50" s="129">
        <f>SUM(D35:E49)</f>
        <v>0</v>
      </c>
      <c r="E50" s="130"/>
      <c r="F50" s="67" t="s">
        <v>147</v>
      </c>
      <c r="G50" s="121"/>
      <c r="H50" s="122"/>
      <c r="I50" s="73" t="s">
        <v>150</v>
      </c>
      <c r="J50" s="129">
        <f>SUM(J35:K49)</f>
        <v>0</v>
      </c>
      <c r="K50" s="130"/>
      <c r="L50" s="73" t="s">
        <v>147</v>
      </c>
      <c r="M50" s="121"/>
      <c r="N50" s="122"/>
      <c r="O50" s="73" t="s">
        <v>150</v>
      </c>
    </row>
    <row r="51" spans="1:15" s="2" customFormat="1" ht="13.5">
      <c r="A51" s="148"/>
      <c r="B51" s="139"/>
      <c r="C51" s="139"/>
      <c r="D51" s="123"/>
      <c r="E51" s="124"/>
      <c r="F51" s="70"/>
      <c r="G51" s="123"/>
      <c r="H51" s="124"/>
      <c r="I51" s="70"/>
      <c r="J51" s="123"/>
      <c r="K51" s="124"/>
      <c r="L51" s="70"/>
      <c r="M51" s="123"/>
      <c r="N51" s="124"/>
      <c r="O51" s="70"/>
    </row>
  </sheetData>
  <sheetProtection/>
  <mergeCells count="152">
    <mergeCell ref="A27:C27"/>
    <mergeCell ref="A28:C28"/>
    <mergeCell ref="A29:C29"/>
    <mergeCell ref="A30:C30"/>
    <mergeCell ref="A20:C20"/>
    <mergeCell ref="A22:C22"/>
    <mergeCell ref="A23:C23"/>
    <mergeCell ref="A24:C24"/>
    <mergeCell ref="A25:C25"/>
    <mergeCell ref="A26:C26"/>
    <mergeCell ref="E17:O17"/>
    <mergeCell ref="E18:O18"/>
    <mergeCell ref="I19:J19"/>
    <mergeCell ref="A15:C15"/>
    <mergeCell ref="A16:C16"/>
    <mergeCell ref="A17:C17"/>
    <mergeCell ref="A18:C18"/>
    <mergeCell ref="A19:C19"/>
    <mergeCell ref="A14:C14"/>
    <mergeCell ref="D14:G14"/>
    <mergeCell ref="H14:J14"/>
    <mergeCell ref="K14:O14"/>
    <mergeCell ref="E15:O15"/>
    <mergeCell ref="E16:O16"/>
    <mergeCell ref="J42:K42"/>
    <mergeCell ref="J43:K43"/>
    <mergeCell ref="M38:N38"/>
    <mergeCell ref="M39:N39"/>
    <mergeCell ref="M40:N40"/>
    <mergeCell ref="M41:N41"/>
    <mergeCell ref="M42:N42"/>
    <mergeCell ref="M43:N43"/>
    <mergeCell ref="G40:H40"/>
    <mergeCell ref="G41:H41"/>
    <mergeCell ref="J38:K38"/>
    <mergeCell ref="J39:K39"/>
    <mergeCell ref="J40:K40"/>
    <mergeCell ref="J41:K41"/>
    <mergeCell ref="G34:H34"/>
    <mergeCell ref="G35:H35"/>
    <mergeCell ref="G36:H36"/>
    <mergeCell ref="G37:H37"/>
    <mergeCell ref="G38:H38"/>
    <mergeCell ref="G39:H39"/>
    <mergeCell ref="D47:E47"/>
    <mergeCell ref="D48:E48"/>
    <mergeCell ref="D39:E39"/>
    <mergeCell ref="D40:E40"/>
    <mergeCell ref="D41:E41"/>
    <mergeCell ref="D42:E42"/>
    <mergeCell ref="D43:E43"/>
    <mergeCell ref="B34:C34"/>
    <mergeCell ref="D28:F28"/>
    <mergeCell ref="B38:C38"/>
    <mergeCell ref="D34:E34"/>
    <mergeCell ref="D35:E35"/>
    <mergeCell ref="D36:E36"/>
    <mergeCell ref="D37:E37"/>
    <mergeCell ref="D38:E38"/>
    <mergeCell ref="D25:O25"/>
    <mergeCell ref="G30:J30"/>
    <mergeCell ref="D29:F29"/>
    <mergeCell ref="D30:F30"/>
    <mergeCell ref="D31:I31"/>
    <mergeCell ref="J31:O31"/>
    <mergeCell ref="K28:O28"/>
    <mergeCell ref="K29:O29"/>
    <mergeCell ref="K30:O30"/>
    <mergeCell ref="A10:O10"/>
    <mergeCell ref="A11:O11"/>
    <mergeCell ref="I8:O8"/>
    <mergeCell ref="J7:O7"/>
    <mergeCell ref="B35:C35"/>
    <mergeCell ref="D24:O24"/>
    <mergeCell ref="D26:O26"/>
    <mergeCell ref="D27:O27"/>
    <mergeCell ref="G28:J28"/>
    <mergeCell ref="G29:J29"/>
    <mergeCell ref="A1:B1"/>
    <mergeCell ref="D6:I6"/>
    <mergeCell ref="C1:O2"/>
    <mergeCell ref="J3:O3"/>
    <mergeCell ref="A4:B4"/>
    <mergeCell ref="F5:I5"/>
    <mergeCell ref="J5:O5"/>
    <mergeCell ref="J6:N6"/>
    <mergeCell ref="J32:L32"/>
    <mergeCell ref="M32:O33"/>
    <mergeCell ref="J33:L33"/>
    <mergeCell ref="A13:O13"/>
    <mergeCell ref="A21:C21"/>
    <mergeCell ref="A31:A51"/>
    <mergeCell ref="B31:C33"/>
    <mergeCell ref="D23:O23"/>
    <mergeCell ref="B41:C41"/>
    <mergeCell ref="B42:C42"/>
    <mergeCell ref="B43:C43"/>
    <mergeCell ref="B40:C40"/>
    <mergeCell ref="G32:I33"/>
    <mergeCell ref="B36:C36"/>
    <mergeCell ref="B37:C37"/>
    <mergeCell ref="G42:H42"/>
    <mergeCell ref="G43:H43"/>
    <mergeCell ref="B39:C39"/>
    <mergeCell ref="D32:F32"/>
    <mergeCell ref="D33:F33"/>
    <mergeCell ref="B49:C49"/>
    <mergeCell ref="B50:C50"/>
    <mergeCell ref="B44:C44"/>
    <mergeCell ref="B45:C45"/>
    <mergeCell ref="B46:C46"/>
    <mergeCell ref="B47:C47"/>
    <mergeCell ref="B48:C48"/>
    <mergeCell ref="B51:C51"/>
    <mergeCell ref="G44:H44"/>
    <mergeCell ref="G45:H45"/>
    <mergeCell ref="G46:H46"/>
    <mergeCell ref="G47:H47"/>
    <mergeCell ref="D44:E44"/>
    <mergeCell ref="D45:E45"/>
    <mergeCell ref="D46:E46"/>
    <mergeCell ref="G48:H48"/>
    <mergeCell ref="D50:E50"/>
    <mergeCell ref="J34:K34"/>
    <mergeCell ref="J35:K35"/>
    <mergeCell ref="J36:K36"/>
    <mergeCell ref="M34:N34"/>
    <mergeCell ref="M35:N35"/>
    <mergeCell ref="D49:E49"/>
    <mergeCell ref="J37:K37"/>
    <mergeCell ref="M36:N36"/>
    <mergeCell ref="M37:N37"/>
    <mergeCell ref="M49:N49"/>
    <mergeCell ref="J48:K48"/>
    <mergeCell ref="M48:N48"/>
    <mergeCell ref="D51:E51"/>
    <mergeCell ref="G49:H49"/>
    <mergeCell ref="G50:H50"/>
    <mergeCell ref="G51:H51"/>
    <mergeCell ref="J49:K49"/>
    <mergeCell ref="J50:K50"/>
    <mergeCell ref="J51:K51"/>
    <mergeCell ref="J44:K44"/>
    <mergeCell ref="M44:N44"/>
    <mergeCell ref="J45:K45"/>
    <mergeCell ref="J46:K46"/>
    <mergeCell ref="M50:N50"/>
    <mergeCell ref="M51:N51"/>
    <mergeCell ref="M45:N45"/>
    <mergeCell ref="M46:N46"/>
    <mergeCell ref="J47:K47"/>
    <mergeCell ref="M47:N47"/>
  </mergeCell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54"/>
  <sheetViews>
    <sheetView zoomScaleSheetLayoutView="100" workbookViewId="0" topLeftCell="A1">
      <selection activeCell="N1" sqref="N1"/>
    </sheetView>
  </sheetViews>
  <sheetFormatPr defaultColWidth="9.00390625" defaultRowHeight="13.5"/>
  <cols>
    <col min="1" max="1" width="5.125" style="101" customWidth="1"/>
    <col min="2" max="2" width="3.125" style="101" customWidth="1"/>
    <col min="3" max="3" width="3.00390625" style="101" customWidth="1"/>
    <col min="4" max="4" width="4.875" style="101" customWidth="1"/>
    <col min="5" max="5" width="6.25390625" style="101" customWidth="1"/>
    <col min="6" max="6" width="8.125" style="101" customWidth="1"/>
    <col min="7" max="7" width="8.50390625" style="101" customWidth="1"/>
    <col min="8" max="8" width="7.25390625" style="101" customWidth="1"/>
    <col min="9" max="9" width="8.75390625" style="101" customWidth="1"/>
    <col min="10" max="10" width="7.50390625" style="101" customWidth="1"/>
    <col min="11" max="11" width="9.625" style="101" customWidth="1"/>
    <col min="12" max="12" width="7.375" style="101" customWidth="1"/>
    <col min="13" max="13" width="7.25390625" style="101" customWidth="1"/>
    <col min="14" max="16384" width="9.00390625" style="101" customWidth="1"/>
  </cols>
  <sheetData>
    <row r="1" spans="1:13" s="1" customFormat="1" ht="15" customHeight="1">
      <c r="A1" s="213" t="s">
        <v>192</v>
      </c>
      <c r="B1" s="131" t="s">
        <v>12</v>
      </c>
      <c r="C1" s="132"/>
      <c r="D1" s="132"/>
      <c r="E1" s="207"/>
      <c r="F1" s="143" t="s">
        <v>13</v>
      </c>
      <c r="G1" s="143"/>
      <c r="H1" s="131" t="s">
        <v>14</v>
      </c>
      <c r="I1" s="207"/>
      <c r="J1" s="131" t="s">
        <v>15</v>
      </c>
      <c r="K1" s="207"/>
      <c r="L1" s="131" t="s">
        <v>344</v>
      </c>
      <c r="M1" s="207"/>
    </row>
    <row r="2" spans="1:13" s="1" customFormat="1" ht="15" customHeight="1">
      <c r="A2" s="214"/>
      <c r="B2" s="117"/>
      <c r="C2" s="118"/>
      <c r="D2" s="118"/>
      <c r="E2" s="183"/>
      <c r="F2" s="143"/>
      <c r="G2" s="143"/>
      <c r="H2" s="123" t="s">
        <v>16</v>
      </c>
      <c r="I2" s="208"/>
      <c r="J2" s="123"/>
      <c r="K2" s="208"/>
      <c r="L2" s="123"/>
      <c r="M2" s="208"/>
    </row>
    <row r="3" spans="1:13" ht="15" customHeight="1">
      <c r="A3" s="215"/>
      <c r="B3" s="228" t="s">
        <v>14</v>
      </c>
      <c r="C3" s="229"/>
      <c r="D3" s="229"/>
      <c r="E3" s="230"/>
      <c r="F3" s="229" t="s">
        <v>47</v>
      </c>
      <c r="G3" s="230"/>
      <c r="H3" s="280" t="s">
        <v>48</v>
      </c>
      <c r="I3" s="281"/>
      <c r="J3" s="238"/>
      <c r="K3" s="239"/>
      <c r="L3" s="209"/>
      <c r="M3" s="210"/>
    </row>
    <row r="4" spans="1:13" ht="15" customHeight="1">
      <c r="A4" s="215"/>
      <c r="B4" s="231"/>
      <c r="C4" s="205"/>
      <c r="D4" s="205"/>
      <c r="E4" s="206"/>
      <c r="F4" s="205" t="s">
        <v>52</v>
      </c>
      <c r="G4" s="206"/>
      <c r="H4" s="231"/>
      <c r="I4" s="206"/>
      <c r="J4" s="211"/>
      <c r="K4" s="212"/>
      <c r="L4" s="211"/>
      <c r="M4" s="212"/>
    </row>
    <row r="5" spans="1:13" ht="15" customHeight="1">
      <c r="A5" s="215"/>
      <c r="B5" s="232"/>
      <c r="C5" s="233"/>
      <c r="D5" s="233"/>
      <c r="E5" s="234"/>
      <c r="F5" s="298"/>
      <c r="G5" s="299"/>
      <c r="H5" s="232"/>
      <c r="I5" s="234"/>
      <c r="J5" s="300"/>
      <c r="K5" s="301"/>
      <c r="L5" s="305"/>
      <c r="M5" s="306"/>
    </row>
    <row r="6" spans="1:13" ht="15" customHeight="1">
      <c r="A6" s="215"/>
      <c r="B6" s="228" t="s">
        <v>17</v>
      </c>
      <c r="C6" s="229"/>
      <c r="D6" s="229"/>
      <c r="E6" s="230"/>
      <c r="F6" s="224" t="s">
        <v>47</v>
      </c>
      <c r="G6" s="225"/>
      <c r="H6" s="282" t="s">
        <v>48</v>
      </c>
      <c r="I6" s="283"/>
      <c r="J6" s="226"/>
      <c r="K6" s="227"/>
      <c r="L6" s="307"/>
      <c r="M6" s="308"/>
    </row>
    <row r="7" spans="1:13" ht="15" customHeight="1">
      <c r="A7" s="215"/>
      <c r="B7" s="231"/>
      <c r="C7" s="205"/>
      <c r="D7" s="205"/>
      <c r="E7" s="206"/>
      <c r="F7" s="246" t="s">
        <v>52</v>
      </c>
      <c r="G7" s="247"/>
      <c r="H7" s="250"/>
      <c r="I7" s="247"/>
      <c r="J7" s="248"/>
      <c r="K7" s="249"/>
      <c r="L7" s="309"/>
      <c r="M7" s="310"/>
    </row>
    <row r="8" spans="1:13" ht="15" customHeight="1" thickBot="1">
      <c r="A8" s="215"/>
      <c r="B8" s="235"/>
      <c r="C8" s="236"/>
      <c r="D8" s="236"/>
      <c r="E8" s="237"/>
      <c r="F8" s="220"/>
      <c r="G8" s="221"/>
      <c r="H8" s="302"/>
      <c r="I8" s="303"/>
      <c r="J8" s="222"/>
      <c r="K8" s="223"/>
      <c r="L8" s="311"/>
      <c r="M8" s="312"/>
    </row>
    <row r="9" spans="1:13" s="1" customFormat="1" ht="15" customHeight="1" thickTop="1">
      <c r="A9" s="214"/>
      <c r="B9" s="200" t="s">
        <v>18</v>
      </c>
      <c r="C9" s="201"/>
      <c r="D9" s="240" t="s">
        <v>19</v>
      </c>
      <c r="E9" s="240"/>
      <c r="F9" s="241"/>
      <c r="G9" s="241" t="s">
        <v>20</v>
      </c>
      <c r="H9" s="241"/>
      <c r="I9" s="241"/>
      <c r="J9" s="242" t="s">
        <v>15</v>
      </c>
      <c r="K9" s="243"/>
      <c r="L9" s="242" t="s">
        <v>202</v>
      </c>
      <c r="M9" s="243"/>
    </row>
    <row r="10" spans="1:13" ht="15" customHeight="1">
      <c r="A10" s="214"/>
      <c r="B10" s="202"/>
      <c r="C10" s="201"/>
      <c r="D10" s="217" t="s">
        <v>46</v>
      </c>
      <c r="E10" s="218"/>
      <c r="F10" s="219"/>
      <c r="G10" s="217" t="s">
        <v>154</v>
      </c>
      <c r="H10" s="218"/>
      <c r="I10" s="219"/>
      <c r="J10" s="244"/>
      <c r="K10" s="245"/>
      <c r="L10" s="267"/>
      <c r="M10" s="225"/>
    </row>
    <row r="11" spans="1:13" ht="15" customHeight="1">
      <c r="A11" s="214"/>
      <c r="B11" s="202"/>
      <c r="C11" s="201"/>
      <c r="D11" s="217"/>
      <c r="E11" s="218"/>
      <c r="F11" s="219"/>
      <c r="G11" s="217" t="s">
        <v>155</v>
      </c>
      <c r="H11" s="218"/>
      <c r="I11" s="219"/>
      <c r="J11" s="250"/>
      <c r="K11" s="247"/>
      <c r="L11" s="250"/>
      <c r="M11" s="247"/>
    </row>
    <row r="12" spans="1:13" ht="15" customHeight="1">
      <c r="A12" s="214"/>
      <c r="B12" s="202"/>
      <c r="C12" s="201"/>
      <c r="D12" s="217"/>
      <c r="E12" s="218"/>
      <c r="F12" s="219"/>
      <c r="G12" s="217" t="s">
        <v>156</v>
      </c>
      <c r="H12" s="218"/>
      <c r="I12" s="219"/>
      <c r="J12" s="250"/>
      <c r="K12" s="247"/>
      <c r="L12" s="250"/>
      <c r="M12" s="247"/>
    </row>
    <row r="13" spans="1:13" ht="15" customHeight="1">
      <c r="A13" s="214"/>
      <c r="B13" s="202"/>
      <c r="C13" s="201"/>
      <c r="D13" s="217"/>
      <c r="E13" s="218"/>
      <c r="F13" s="219"/>
      <c r="G13" s="217" t="s">
        <v>157</v>
      </c>
      <c r="H13" s="218"/>
      <c r="I13" s="219"/>
      <c r="J13" s="250"/>
      <c r="K13" s="247"/>
      <c r="L13" s="250"/>
      <c r="M13" s="247"/>
    </row>
    <row r="14" spans="1:13" ht="15" customHeight="1">
      <c r="A14" s="214"/>
      <c r="B14" s="202"/>
      <c r="C14" s="201"/>
      <c r="D14" s="217"/>
      <c r="E14" s="218"/>
      <c r="F14" s="219"/>
      <c r="G14" s="217" t="s">
        <v>158</v>
      </c>
      <c r="H14" s="218"/>
      <c r="I14" s="219"/>
      <c r="J14" s="250"/>
      <c r="K14" s="247"/>
      <c r="L14" s="250"/>
      <c r="M14" s="247"/>
    </row>
    <row r="15" spans="1:13" ht="15" customHeight="1">
      <c r="A15" s="214"/>
      <c r="B15" s="202"/>
      <c r="C15" s="201"/>
      <c r="D15" s="217"/>
      <c r="E15" s="218"/>
      <c r="F15" s="219"/>
      <c r="G15" s="217" t="s">
        <v>159</v>
      </c>
      <c r="H15" s="218"/>
      <c r="I15" s="219"/>
      <c r="J15" s="250"/>
      <c r="K15" s="247"/>
      <c r="L15" s="259"/>
      <c r="M15" s="260"/>
    </row>
    <row r="16" spans="1:13" ht="15" customHeight="1">
      <c r="A16" s="214"/>
      <c r="B16" s="202"/>
      <c r="C16" s="201"/>
      <c r="D16" s="255" t="s">
        <v>21</v>
      </c>
      <c r="E16" s="255"/>
      <c r="F16" s="255"/>
      <c r="G16" s="256"/>
      <c r="H16" s="256"/>
      <c r="I16" s="256"/>
      <c r="J16" s="257"/>
      <c r="K16" s="258"/>
      <c r="L16" s="257"/>
      <c r="M16" s="258"/>
    </row>
    <row r="17" spans="1:13" ht="15" customHeight="1" thickBot="1">
      <c r="A17" s="214"/>
      <c r="B17" s="203"/>
      <c r="C17" s="204"/>
      <c r="D17" s="251" t="s">
        <v>22</v>
      </c>
      <c r="E17" s="251"/>
      <c r="F17" s="251"/>
      <c r="G17" s="252"/>
      <c r="H17" s="252"/>
      <c r="I17" s="252"/>
      <c r="J17" s="253"/>
      <c r="K17" s="254"/>
      <c r="L17" s="302"/>
      <c r="M17" s="303"/>
    </row>
    <row r="18" spans="1:13" ht="15" customHeight="1" thickTop="1">
      <c r="A18" s="214"/>
      <c r="B18" s="284" t="s">
        <v>35</v>
      </c>
      <c r="C18" s="285"/>
      <c r="D18" s="286"/>
      <c r="E18" s="259" t="s">
        <v>23</v>
      </c>
      <c r="F18" s="260"/>
      <c r="G18" s="259" t="s">
        <v>153</v>
      </c>
      <c r="H18" s="297"/>
      <c r="I18" s="260"/>
      <c r="J18" s="232" t="s">
        <v>15</v>
      </c>
      <c r="K18" s="234"/>
      <c r="L18" s="313" t="s">
        <v>203</v>
      </c>
      <c r="M18" s="314"/>
    </row>
    <row r="19" spans="1:13" ht="13.5" customHeight="1">
      <c r="A19" s="214"/>
      <c r="B19" s="287"/>
      <c r="C19" s="288"/>
      <c r="D19" s="289"/>
      <c r="E19" s="267"/>
      <c r="F19" s="304"/>
      <c r="G19" s="246"/>
      <c r="H19" s="246"/>
      <c r="I19" s="247"/>
      <c r="J19" s="250"/>
      <c r="K19" s="247"/>
      <c r="L19" s="228"/>
      <c r="M19" s="230"/>
    </row>
    <row r="20" spans="1:13" ht="13.5" customHeight="1">
      <c r="A20" s="214"/>
      <c r="B20" s="287"/>
      <c r="C20" s="288"/>
      <c r="D20" s="289"/>
      <c r="E20" s="295"/>
      <c r="F20" s="296"/>
      <c r="G20" s="220"/>
      <c r="H20" s="220"/>
      <c r="I20" s="221"/>
      <c r="J20" s="250"/>
      <c r="K20" s="247"/>
      <c r="L20" s="231"/>
      <c r="M20" s="206"/>
    </row>
    <row r="21" spans="1:13" ht="13.5" customHeight="1">
      <c r="A21" s="214"/>
      <c r="B21" s="287"/>
      <c r="C21" s="288"/>
      <c r="D21" s="289"/>
      <c r="E21" s="295"/>
      <c r="F21" s="296"/>
      <c r="G21" s="220"/>
      <c r="H21" s="220"/>
      <c r="I21" s="221"/>
      <c r="J21" s="250"/>
      <c r="K21" s="247"/>
      <c r="L21" s="231"/>
      <c r="M21" s="206"/>
    </row>
    <row r="22" spans="1:13" ht="13.5" customHeight="1">
      <c r="A22" s="214"/>
      <c r="B22" s="287"/>
      <c r="C22" s="288"/>
      <c r="D22" s="289"/>
      <c r="E22" s="295"/>
      <c r="F22" s="296"/>
      <c r="G22" s="220"/>
      <c r="H22" s="220"/>
      <c r="I22" s="221"/>
      <c r="J22" s="250"/>
      <c r="K22" s="247"/>
      <c r="L22" s="231"/>
      <c r="M22" s="206"/>
    </row>
    <row r="23" spans="1:13" ht="13.5" customHeight="1">
      <c r="A23" s="216"/>
      <c r="B23" s="290"/>
      <c r="C23" s="291"/>
      <c r="D23" s="292"/>
      <c r="E23" s="293"/>
      <c r="F23" s="294"/>
      <c r="G23" s="220"/>
      <c r="H23" s="220"/>
      <c r="I23" s="221"/>
      <c r="J23" s="250"/>
      <c r="K23" s="247"/>
      <c r="L23" s="232"/>
      <c r="M23" s="234"/>
    </row>
    <row r="24" spans="1:13" ht="15" customHeight="1">
      <c r="A24" s="325" t="s">
        <v>196</v>
      </c>
      <c r="B24" s="280" t="s">
        <v>193</v>
      </c>
      <c r="C24" s="318"/>
      <c r="D24" s="318"/>
      <c r="E24" s="281"/>
      <c r="F24" s="315" t="s">
        <v>194</v>
      </c>
      <c r="G24" s="316"/>
      <c r="H24" s="316"/>
      <c r="I24" s="316"/>
      <c r="J24" s="316"/>
      <c r="K24" s="316"/>
      <c r="L24" s="316"/>
      <c r="M24" s="317"/>
    </row>
    <row r="25" spans="1:13" ht="15" customHeight="1">
      <c r="A25" s="326"/>
      <c r="B25" s="319"/>
      <c r="C25" s="320"/>
      <c r="D25" s="320"/>
      <c r="E25" s="321"/>
      <c r="F25" s="232" t="s">
        <v>15</v>
      </c>
      <c r="G25" s="233"/>
      <c r="H25" s="233"/>
      <c r="I25" s="234"/>
      <c r="J25" s="232" t="s">
        <v>195</v>
      </c>
      <c r="K25" s="233"/>
      <c r="L25" s="233"/>
      <c r="M25" s="234"/>
    </row>
    <row r="26" spans="1:13" ht="14.25" customHeight="1">
      <c r="A26" s="326"/>
      <c r="B26" s="322" t="s">
        <v>162</v>
      </c>
      <c r="C26" s="323"/>
      <c r="D26" s="323"/>
      <c r="E26" s="324"/>
      <c r="F26" s="105"/>
      <c r="G26" s="105"/>
      <c r="H26" s="105"/>
      <c r="I26" s="106"/>
      <c r="J26" s="267"/>
      <c r="K26" s="224"/>
      <c r="L26" s="224"/>
      <c r="M26" s="225"/>
    </row>
    <row r="27" spans="1:13" ht="14.25" customHeight="1">
      <c r="A27" s="326"/>
      <c r="B27" s="295" t="s">
        <v>161</v>
      </c>
      <c r="C27" s="220"/>
      <c r="D27" s="220"/>
      <c r="E27" s="221"/>
      <c r="F27" s="107"/>
      <c r="G27" s="107"/>
      <c r="H27" s="107"/>
      <c r="I27" s="108"/>
      <c r="J27" s="250"/>
      <c r="K27" s="246"/>
      <c r="L27" s="246"/>
      <c r="M27" s="247"/>
    </row>
    <row r="28" spans="1:13" ht="14.25" customHeight="1">
      <c r="A28" s="326"/>
      <c r="B28" s="295" t="s">
        <v>165</v>
      </c>
      <c r="C28" s="220"/>
      <c r="D28" s="220"/>
      <c r="E28" s="221"/>
      <c r="F28" s="107"/>
      <c r="G28" s="107"/>
      <c r="H28" s="107"/>
      <c r="I28" s="108"/>
      <c r="J28" s="250"/>
      <c r="K28" s="246"/>
      <c r="L28" s="246"/>
      <c r="M28" s="247"/>
    </row>
    <row r="29" spans="1:13" ht="14.25" customHeight="1">
      <c r="A29" s="326"/>
      <c r="B29" s="295" t="s">
        <v>49</v>
      </c>
      <c r="C29" s="220"/>
      <c r="D29" s="220"/>
      <c r="E29" s="221"/>
      <c r="F29" s="107"/>
      <c r="G29" s="107"/>
      <c r="H29" s="107"/>
      <c r="I29" s="108"/>
      <c r="J29" s="250"/>
      <c r="K29" s="246"/>
      <c r="L29" s="246"/>
      <c r="M29" s="247"/>
    </row>
    <row r="30" spans="1:13" ht="14.25" customHeight="1">
      <c r="A30" s="326"/>
      <c r="B30" s="295" t="s">
        <v>51</v>
      </c>
      <c r="C30" s="220"/>
      <c r="D30" s="220"/>
      <c r="E30" s="221"/>
      <c r="F30" s="107"/>
      <c r="G30" s="107"/>
      <c r="H30" s="107"/>
      <c r="I30" s="108"/>
      <c r="J30" s="250"/>
      <c r="K30" s="246"/>
      <c r="L30" s="246"/>
      <c r="M30" s="247"/>
    </row>
    <row r="31" spans="1:13" ht="14.25" customHeight="1">
      <c r="A31" s="326"/>
      <c r="B31" s="295" t="s">
        <v>166</v>
      </c>
      <c r="C31" s="220"/>
      <c r="D31" s="220"/>
      <c r="E31" s="221"/>
      <c r="F31" s="107"/>
      <c r="G31" s="107"/>
      <c r="H31" s="107"/>
      <c r="I31" s="108"/>
      <c r="J31" s="250"/>
      <c r="K31" s="246"/>
      <c r="L31" s="246"/>
      <c r="M31" s="247"/>
    </row>
    <row r="32" spans="1:13" ht="14.25" customHeight="1">
      <c r="A32" s="326"/>
      <c r="B32" s="295" t="s">
        <v>140</v>
      </c>
      <c r="C32" s="220"/>
      <c r="D32" s="220"/>
      <c r="E32" s="221"/>
      <c r="F32" s="107"/>
      <c r="G32" s="107"/>
      <c r="H32" s="107"/>
      <c r="I32" s="108"/>
      <c r="J32" s="250"/>
      <c r="K32" s="246"/>
      <c r="L32" s="246"/>
      <c r="M32" s="247"/>
    </row>
    <row r="33" spans="1:13" ht="14.25" customHeight="1">
      <c r="A33" s="326"/>
      <c r="B33" s="295" t="s">
        <v>104</v>
      </c>
      <c r="C33" s="220"/>
      <c r="D33" s="220"/>
      <c r="E33" s="221"/>
      <c r="F33" s="107"/>
      <c r="G33" s="107"/>
      <c r="H33" s="107"/>
      <c r="I33" s="108"/>
      <c r="J33" s="104"/>
      <c r="K33" s="102"/>
      <c r="L33" s="102"/>
      <c r="M33" s="103"/>
    </row>
    <row r="34" spans="1:13" ht="14.25" customHeight="1">
      <c r="A34" s="326"/>
      <c r="B34" s="295"/>
      <c r="C34" s="220"/>
      <c r="D34" s="220"/>
      <c r="E34" s="221"/>
      <c r="F34" s="107"/>
      <c r="G34" s="107"/>
      <c r="H34" s="107"/>
      <c r="I34" s="108"/>
      <c r="J34" s="104"/>
      <c r="K34" s="102"/>
      <c r="L34" s="102"/>
      <c r="M34" s="103"/>
    </row>
    <row r="35" spans="1:13" ht="14.25" customHeight="1">
      <c r="A35" s="327"/>
      <c r="B35" s="293"/>
      <c r="C35" s="329"/>
      <c r="D35" s="329"/>
      <c r="E35" s="330"/>
      <c r="F35" s="109"/>
      <c r="G35" s="109"/>
      <c r="H35" s="109"/>
      <c r="I35" s="110"/>
      <c r="J35" s="259"/>
      <c r="K35" s="297"/>
      <c r="L35" s="297"/>
      <c r="M35" s="260"/>
    </row>
    <row r="36" spans="1:13" ht="15" customHeight="1">
      <c r="A36" s="328" t="s">
        <v>197</v>
      </c>
      <c r="B36" s="328"/>
      <c r="C36" s="328"/>
      <c r="D36" s="328"/>
      <c r="E36" s="328"/>
      <c r="F36" s="267"/>
      <c r="G36" s="224"/>
      <c r="H36" s="224"/>
      <c r="I36" s="224"/>
      <c r="J36" s="224"/>
      <c r="K36" s="224"/>
      <c r="L36" s="224"/>
      <c r="M36" s="225"/>
    </row>
    <row r="37" spans="1:13" ht="15" customHeight="1">
      <c r="A37" s="328"/>
      <c r="B37" s="328"/>
      <c r="C37" s="328"/>
      <c r="D37" s="328"/>
      <c r="E37" s="328"/>
      <c r="F37" s="250"/>
      <c r="G37" s="246"/>
      <c r="H37" s="246"/>
      <c r="I37" s="246"/>
      <c r="J37" s="246"/>
      <c r="K37" s="246"/>
      <c r="L37" s="246"/>
      <c r="M37" s="247"/>
    </row>
    <row r="38" spans="1:13" ht="15" customHeight="1">
      <c r="A38" s="328"/>
      <c r="B38" s="328"/>
      <c r="C38" s="328"/>
      <c r="D38" s="328"/>
      <c r="E38" s="328"/>
      <c r="F38" s="259"/>
      <c r="G38" s="297"/>
      <c r="H38" s="297"/>
      <c r="I38" s="297"/>
      <c r="J38" s="297"/>
      <c r="K38" s="297"/>
      <c r="L38" s="297"/>
      <c r="M38" s="260"/>
    </row>
    <row r="39" spans="1:13" ht="15" customHeight="1">
      <c r="A39" s="328" t="s">
        <v>198</v>
      </c>
      <c r="B39" s="328"/>
      <c r="C39" s="328"/>
      <c r="D39" s="328"/>
      <c r="E39" s="328"/>
      <c r="F39" s="250"/>
      <c r="G39" s="246"/>
      <c r="H39" s="246"/>
      <c r="I39" s="246"/>
      <c r="J39" s="246"/>
      <c r="K39" s="246"/>
      <c r="L39" s="246"/>
      <c r="M39" s="247"/>
    </row>
    <row r="40" spans="1:13" ht="13.5">
      <c r="A40" s="328"/>
      <c r="B40" s="328"/>
      <c r="C40" s="328"/>
      <c r="D40" s="328"/>
      <c r="E40" s="328"/>
      <c r="F40" s="250"/>
      <c r="G40" s="246"/>
      <c r="H40" s="246"/>
      <c r="I40" s="246"/>
      <c r="J40" s="246"/>
      <c r="K40" s="246"/>
      <c r="L40" s="246"/>
      <c r="M40" s="247"/>
    </row>
    <row r="41" spans="1:13" ht="13.5">
      <c r="A41" s="328"/>
      <c r="B41" s="328"/>
      <c r="C41" s="328"/>
      <c r="D41" s="328"/>
      <c r="E41" s="328"/>
      <c r="F41" s="259"/>
      <c r="G41" s="297"/>
      <c r="H41" s="297"/>
      <c r="I41" s="297"/>
      <c r="J41" s="297"/>
      <c r="K41" s="297"/>
      <c r="L41" s="297"/>
      <c r="M41" s="260"/>
    </row>
    <row r="42" spans="1:13" ht="13.5" customHeight="1">
      <c r="A42" s="337" t="s">
        <v>210</v>
      </c>
      <c r="B42" s="271" t="s">
        <v>199</v>
      </c>
      <c r="C42" s="272"/>
      <c r="D42" s="272"/>
      <c r="E42" s="273"/>
      <c r="F42" s="267"/>
      <c r="G42" s="225"/>
      <c r="H42" s="267"/>
      <c r="I42" s="225"/>
      <c r="J42" s="267"/>
      <c r="K42" s="225"/>
      <c r="L42" s="267"/>
      <c r="M42" s="225"/>
    </row>
    <row r="43" spans="1:13" ht="13.5" customHeight="1">
      <c r="A43" s="338"/>
      <c r="B43" s="274" t="s">
        <v>200</v>
      </c>
      <c r="C43" s="275"/>
      <c r="D43" s="275"/>
      <c r="E43" s="276"/>
      <c r="F43" s="250" t="s">
        <v>204</v>
      </c>
      <c r="G43" s="247"/>
      <c r="H43" s="250" t="s">
        <v>205</v>
      </c>
      <c r="I43" s="247"/>
      <c r="J43" s="250" t="s">
        <v>206</v>
      </c>
      <c r="K43" s="247"/>
      <c r="L43" s="250" t="s">
        <v>207</v>
      </c>
      <c r="M43" s="247"/>
    </row>
    <row r="44" spans="1:13" ht="13.5">
      <c r="A44" s="338"/>
      <c r="B44" s="277" t="s">
        <v>201</v>
      </c>
      <c r="C44" s="278"/>
      <c r="D44" s="278"/>
      <c r="E44" s="279"/>
      <c r="F44" s="259"/>
      <c r="G44" s="260"/>
      <c r="H44" s="259"/>
      <c r="I44" s="260"/>
      <c r="J44" s="259"/>
      <c r="K44" s="260"/>
      <c r="L44" s="259"/>
      <c r="M44" s="260"/>
    </row>
    <row r="45" spans="1:13" ht="13.5">
      <c r="A45" s="338"/>
      <c r="B45" s="268"/>
      <c r="C45" s="269"/>
      <c r="D45" s="269"/>
      <c r="E45" s="270"/>
      <c r="F45" s="267"/>
      <c r="G45" s="225"/>
      <c r="H45" s="244" t="s">
        <v>208</v>
      </c>
      <c r="I45" s="245"/>
      <c r="J45" s="331" t="s">
        <v>209</v>
      </c>
      <c r="K45" s="332"/>
      <c r="L45" s="340"/>
      <c r="M45" s="341"/>
    </row>
    <row r="46" spans="1:13" ht="13.5">
      <c r="A46" s="338"/>
      <c r="B46" s="261"/>
      <c r="C46" s="262"/>
      <c r="D46" s="262"/>
      <c r="E46" s="263"/>
      <c r="F46" s="250"/>
      <c r="G46" s="247"/>
      <c r="H46" s="250"/>
      <c r="I46" s="247"/>
      <c r="J46" s="333"/>
      <c r="K46" s="334"/>
      <c r="L46" s="333"/>
      <c r="M46" s="334"/>
    </row>
    <row r="47" spans="1:13" ht="13.5">
      <c r="A47" s="338"/>
      <c r="B47" s="261"/>
      <c r="C47" s="262"/>
      <c r="D47" s="262"/>
      <c r="E47" s="263"/>
      <c r="F47" s="250"/>
      <c r="G47" s="247"/>
      <c r="H47" s="250"/>
      <c r="I47" s="247"/>
      <c r="J47" s="333"/>
      <c r="K47" s="334"/>
      <c r="L47" s="333"/>
      <c r="M47" s="334"/>
    </row>
    <row r="48" spans="1:13" ht="13.5">
      <c r="A48" s="338"/>
      <c r="B48" s="261"/>
      <c r="C48" s="262"/>
      <c r="D48" s="262"/>
      <c r="E48" s="263"/>
      <c r="F48" s="250"/>
      <c r="G48" s="247"/>
      <c r="H48" s="250"/>
      <c r="I48" s="247"/>
      <c r="J48" s="333"/>
      <c r="K48" s="334"/>
      <c r="L48" s="333"/>
      <c r="M48" s="334"/>
    </row>
    <row r="49" spans="1:13" ht="13.5">
      <c r="A49" s="338"/>
      <c r="B49" s="261"/>
      <c r="C49" s="262"/>
      <c r="D49" s="262"/>
      <c r="E49" s="263"/>
      <c r="F49" s="250"/>
      <c r="G49" s="247"/>
      <c r="H49" s="250"/>
      <c r="I49" s="247"/>
      <c r="J49" s="333"/>
      <c r="K49" s="334"/>
      <c r="L49" s="333"/>
      <c r="M49" s="334"/>
    </row>
    <row r="50" spans="1:13" ht="13.5">
      <c r="A50" s="338"/>
      <c r="B50" s="261"/>
      <c r="C50" s="262"/>
      <c r="D50" s="262"/>
      <c r="E50" s="263"/>
      <c r="F50" s="250"/>
      <c r="G50" s="247"/>
      <c r="H50" s="250"/>
      <c r="I50" s="247"/>
      <c r="J50" s="333"/>
      <c r="K50" s="334"/>
      <c r="L50" s="333"/>
      <c r="M50" s="334"/>
    </row>
    <row r="51" spans="1:13" ht="13.5">
      <c r="A51" s="338"/>
      <c r="B51" s="261"/>
      <c r="C51" s="262"/>
      <c r="D51" s="262"/>
      <c r="E51" s="263"/>
      <c r="F51" s="250"/>
      <c r="G51" s="247"/>
      <c r="H51" s="250"/>
      <c r="I51" s="247"/>
      <c r="J51" s="333"/>
      <c r="K51" s="334"/>
      <c r="L51" s="333"/>
      <c r="M51" s="334"/>
    </row>
    <row r="52" spans="1:13" ht="13.5">
      <c r="A52" s="338"/>
      <c r="B52" s="261"/>
      <c r="C52" s="262"/>
      <c r="D52" s="262"/>
      <c r="E52" s="263"/>
      <c r="F52" s="250"/>
      <c r="G52" s="247"/>
      <c r="H52" s="250"/>
      <c r="I52" s="247"/>
      <c r="J52" s="333"/>
      <c r="K52" s="334"/>
      <c r="L52" s="333"/>
      <c r="M52" s="334"/>
    </row>
    <row r="53" spans="1:13" ht="13.5">
      <c r="A53" s="338"/>
      <c r="B53" s="261"/>
      <c r="C53" s="262"/>
      <c r="D53" s="262"/>
      <c r="E53" s="263"/>
      <c r="F53" s="250"/>
      <c r="G53" s="247"/>
      <c r="H53" s="250"/>
      <c r="I53" s="247"/>
      <c r="J53" s="333"/>
      <c r="K53" s="334"/>
      <c r="L53" s="333"/>
      <c r="M53" s="334"/>
    </row>
    <row r="54" spans="1:13" ht="13.5">
      <c r="A54" s="339"/>
      <c r="B54" s="264"/>
      <c r="C54" s="265"/>
      <c r="D54" s="265"/>
      <c r="E54" s="266"/>
      <c r="F54" s="259"/>
      <c r="G54" s="260"/>
      <c r="H54" s="259"/>
      <c r="I54" s="260"/>
      <c r="J54" s="335"/>
      <c r="K54" s="336"/>
      <c r="L54" s="335"/>
      <c r="M54" s="336"/>
    </row>
  </sheetData>
  <sheetProtection/>
  <mergeCells count="192">
    <mergeCell ref="L53:M53"/>
    <mergeCell ref="L54:M54"/>
    <mergeCell ref="A42:A54"/>
    <mergeCell ref="J52:K52"/>
    <mergeCell ref="J53:K53"/>
    <mergeCell ref="J54:K54"/>
    <mergeCell ref="L45:M45"/>
    <mergeCell ref="L46:M46"/>
    <mergeCell ref="L47:M47"/>
    <mergeCell ref="J51:K51"/>
    <mergeCell ref="L48:M48"/>
    <mergeCell ref="L49:M49"/>
    <mergeCell ref="L50:M50"/>
    <mergeCell ref="L51:M51"/>
    <mergeCell ref="H52:I52"/>
    <mergeCell ref="L52:M52"/>
    <mergeCell ref="J45:K45"/>
    <mergeCell ref="J46:K46"/>
    <mergeCell ref="J47:K47"/>
    <mergeCell ref="J48:K48"/>
    <mergeCell ref="J49:K49"/>
    <mergeCell ref="J50:K50"/>
    <mergeCell ref="A24:A35"/>
    <mergeCell ref="B33:E33"/>
    <mergeCell ref="B34:E34"/>
    <mergeCell ref="A36:E38"/>
    <mergeCell ref="A39:E41"/>
    <mergeCell ref="F42:G42"/>
    <mergeCell ref="B31:E31"/>
    <mergeCell ref="B32:E32"/>
    <mergeCell ref="B35:E35"/>
    <mergeCell ref="F25:I25"/>
    <mergeCell ref="J29:M29"/>
    <mergeCell ref="J30:M30"/>
    <mergeCell ref="J31:M31"/>
    <mergeCell ref="J32:M32"/>
    <mergeCell ref="J35:M35"/>
    <mergeCell ref="F43:G43"/>
    <mergeCell ref="H42:I42"/>
    <mergeCell ref="H43:I43"/>
    <mergeCell ref="J42:K42"/>
    <mergeCell ref="J43:K43"/>
    <mergeCell ref="J27:M27"/>
    <mergeCell ref="J28:M28"/>
    <mergeCell ref="B24:E25"/>
    <mergeCell ref="B26:E26"/>
    <mergeCell ref="B27:E27"/>
    <mergeCell ref="B28:E28"/>
    <mergeCell ref="B29:E29"/>
    <mergeCell ref="F36:M36"/>
    <mergeCell ref="L23:M23"/>
    <mergeCell ref="F37:M37"/>
    <mergeCell ref="F38:M38"/>
    <mergeCell ref="F39:M39"/>
    <mergeCell ref="B30:E30"/>
    <mergeCell ref="F24:M24"/>
    <mergeCell ref="J25:M25"/>
    <mergeCell ref="J26:M26"/>
    <mergeCell ref="F40:M40"/>
    <mergeCell ref="F41:M41"/>
    <mergeCell ref="L17:M17"/>
    <mergeCell ref="L18:M18"/>
    <mergeCell ref="L19:M19"/>
    <mergeCell ref="L20:M20"/>
    <mergeCell ref="L21:M21"/>
    <mergeCell ref="L22:M22"/>
    <mergeCell ref="G22:I22"/>
    <mergeCell ref="E18:F18"/>
    <mergeCell ref="L11:M11"/>
    <mergeCell ref="L12:M12"/>
    <mergeCell ref="L13:M13"/>
    <mergeCell ref="L14:M14"/>
    <mergeCell ref="L15:M15"/>
    <mergeCell ref="L16:M16"/>
    <mergeCell ref="L5:M5"/>
    <mergeCell ref="L6:M6"/>
    <mergeCell ref="L7:M7"/>
    <mergeCell ref="L8:M8"/>
    <mergeCell ref="L9:M9"/>
    <mergeCell ref="L10:M10"/>
    <mergeCell ref="F5:G5"/>
    <mergeCell ref="J5:K5"/>
    <mergeCell ref="G21:I21"/>
    <mergeCell ref="H8:I8"/>
    <mergeCell ref="G20:I20"/>
    <mergeCell ref="J20:K20"/>
    <mergeCell ref="E19:F19"/>
    <mergeCell ref="J19:K19"/>
    <mergeCell ref="J18:K18"/>
    <mergeCell ref="G12:I12"/>
    <mergeCell ref="B18:D23"/>
    <mergeCell ref="E23:F23"/>
    <mergeCell ref="G23:I23"/>
    <mergeCell ref="J23:K23"/>
    <mergeCell ref="E21:F21"/>
    <mergeCell ref="J21:K21"/>
    <mergeCell ref="E22:F22"/>
    <mergeCell ref="E20:F20"/>
    <mergeCell ref="G19:I19"/>
    <mergeCell ref="G18:I18"/>
    <mergeCell ref="H44:I44"/>
    <mergeCell ref="J44:K44"/>
    <mergeCell ref="H1:I1"/>
    <mergeCell ref="H2:I2"/>
    <mergeCell ref="H3:I3"/>
    <mergeCell ref="H4:I4"/>
    <mergeCell ref="H5:I5"/>
    <mergeCell ref="H6:I6"/>
    <mergeCell ref="H7:I7"/>
    <mergeCell ref="J22:K22"/>
    <mergeCell ref="L42:M42"/>
    <mergeCell ref="L43:M43"/>
    <mergeCell ref="L44:M44"/>
    <mergeCell ref="B45:E45"/>
    <mergeCell ref="F45:G45"/>
    <mergeCell ref="H45:I45"/>
    <mergeCell ref="B42:E42"/>
    <mergeCell ref="B43:E43"/>
    <mergeCell ref="B44:E44"/>
    <mergeCell ref="F44:G44"/>
    <mergeCell ref="B46:E46"/>
    <mergeCell ref="B47:E47"/>
    <mergeCell ref="B48:E48"/>
    <mergeCell ref="B49:E49"/>
    <mergeCell ref="B50:E50"/>
    <mergeCell ref="B51:E51"/>
    <mergeCell ref="B52:E52"/>
    <mergeCell ref="B53:E53"/>
    <mergeCell ref="B54:E54"/>
    <mergeCell ref="F46:G46"/>
    <mergeCell ref="F47:G47"/>
    <mergeCell ref="F48:G48"/>
    <mergeCell ref="F49:G49"/>
    <mergeCell ref="F50:G50"/>
    <mergeCell ref="F51:G51"/>
    <mergeCell ref="F52:G52"/>
    <mergeCell ref="F53:G53"/>
    <mergeCell ref="F54:G54"/>
    <mergeCell ref="H46:I46"/>
    <mergeCell ref="H47:I47"/>
    <mergeCell ref="H48:I48"/>
    <mergeCell ref="H49:I49"/>
    <mergeCell ref="H50:I50"/>
    <mergeCell ref="H51:I51"/>
    <mergeCell ref="H54:I54"/>
    <mergeCell ref="H53:I53"/>
    <mergeCell ref="D17:F17"/>
    <mergeCell ref="G17:I17"/>
    <mergeCell ref="J17:K17"/>
    <mergeCell ref="J12:K12"/>
    <mergeCell ref="D13:F13"/>
    <mergeCell ref="G13:I13"/>
    <mergeCell ref="J13:K13"/>
    <mergeCell ref="D16:F16"/>
    <mergeCell ref="G16:I16"/>
    <mergeCell ref="J16:K16"/>
    <mergeCell ref="J4:K4"/>
    <mergeCell ref="F7:G7"/>
    <mergeCell ref="J7:K7"/>
    <mergeCell ref="J11:K11"/>
    <mergeCell ref="J14:K14"/>
    <mergeCell ref="D15:F15"/>
    <mergeCell ref="G15:I15"/>
    <mergeCell ref="J15:K15"/>
    <mergeCell ref="D12:F12"/>
    <mergeCell ref="G11:I11"/>
    <mergeCell ref="D9:F9"/>
    <mergeCell ref="G9:I9"/>
    <mergeCell ref="J9:K9"/>
    <mergeCell ref="D10:F10"/>
    <mergeCell ref="G10:I10"/>
    <mergeCell ref="J10:K10"/>
    <mergeCell ref="F8:G8"/>
    <mergeCell ref="J8:K8"/>
    <mergeCell ref="F6:G6"/>
    <mergeCell ref="J6:K6"/>
    <mergeCell ref="B1:E2"/>
    <mergeCell ref="B3:E5"/>
    <mergeCell ref="B6:E8"/>
    <mergeCell ref="J1:K2"/>
    <mergeCell ref="F3:G3"/>
    <mergeCell ref="J3:K3"/>
    <mergeCell ref="B9:C17"/>
    <mergeCell ref="F4:G4"/>
    <mergeCell ref="L1:M2"/>
    <mergeCell ref="L3:M3"/>
    <mergeCell ref="L4:M4"/>
    <mergeCell ref="A1:A23"/>
    <mergeCell ref="F1:G2"/>
    <mergeCell ref="D14:F14"/>
    <mergeCell ref="G14:I14"/>
    <mergeCell ref="D11:F1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J4" sqref="J4"/>
    </sheetView>
  </sheetViews>
  <sheetFormatPr defaultColWidth="9.00390625" defaultRowHeight="13.5"/>
  <cols>
    <col min="1" max="1" width="5.125" style="1" customWidth="1"/>
    <col min="2" max="2" width="5.75390625" style="1" customWidth="1"/>
    <col min="3" max="3" width="11.625" style="1" customWidth="1"/>
    <col min="4" max="4" width="6.50390625" style="1" customWidth="1"/>
    <col min="5" max="5" width="7.00390625" style="1" customWidth="1"/>
    <col min="6" max="6" width="12.75390625" style="1" customWidth="1"/>
    <col min="7" max="7" width="9.00390625" style="1" customWidth="1"/>
    <col min="8" max="8" width="8.625" style="1" customWidth="1"/>
    <col min="9" max="16384" width="9.00390625" style="1" customWidth="1"/>
  </cols>
  <sheetData>
    <row r="1" spans="1:10" ht="13.5">
      <c r="A1" s="362" t="s">
        <v>36</v>
      </c>
      <c r="B1" s="362"/>
      <c r="C1" s="357" t="s">
        <v>37</v>
      </c>
      <c r="D1" s="358"/>
      <c r="E1" s="143" t="s">
        <v>26</v>
      </c>
      <c r="F1" s="361" t="s">
        <v>38</v>
      </c>
      <c r="G1" s="352" t="s">
        <v>27</v>
      </c>
      <c r="H1" s="352"/>
      <c r="I1" s="352" t="s">
        <v>28</v>
      </c>
      <c r="J1" s="352"/>
    </row>
    <row r="2" spans="1:10" s="2" customFormat="1" ht="35.25" customHeight="1">
      <c r="A2" s="362"/>
      <c r="B2" s="362"/>
      <c r="C2" s="290" t="s">
        <v>211</v>
      </c>
      <c r="D2" s="292"/>
      <c r="E2" s="143"/>
      <c r="F2" s="361"/>
      <c r="G2" s="3" t="s">
        <v>39</v>
      </c>
      <c r="H2" s="3" t="s">
        <v>40</v>
      </c>
      <c r="I2" s="3" t="s">
        <v>39</v>
      </c>
      <c r="J2" s="3" t="s">
        <v>40</v>
      </c>
    </row>
    <row r="3" spans="1:10" ht="10.5" customHeight="1">
      <c r="A3" s="362"/>
      <c r="B3" s="362"/>
      <c r="C3" s="357"/>
      <c r="D3" s="358"/>
      <c r="E3" s="4"/>
      <c r="F3" s="116" t="s">
        <v>41</v>
      </c>
      <c r="G3" s="4"/>
      <c r="H3" s="4"/>
      <c r="I3" s="4"/>
      <c r="J3" s="4"/>
    </row>
    <row r="4" spans="1:10" ht="19.5" customHeight="1">
      <c r="A4" s="362"/>
      <c r="B4" s="362"/>
      <c r="C4" s="370" t="s">
        <v>345</v>
      </c>
      <c r="D4" s="371"/>
      <c r="E4" s="24">
        <v>44</v>
      </c>
      <c r="F4" s="24" t="s">
        <v>347</v>
      </c>
      <c r="G4" s="5"/>
      <c r="H4" s="5">
        <v>55</v>
      </c>
      <c r="I4" s="5" t="s">
        <v>349</v>
      </c>
      <c r="J4" s="5">
        <v>555</v>
      </c>
    </row>
    <row r="5" spans="1:10" ht="19.5" customHeight="1">
      <c r="A5" s="362"/>
      <c r="B5" s="362"/>
      <c r="C5" s="359" t="s">
        <v>346</v>
      </c>
      <c r="D5" s="360"/>
      <c r="E5" s="8">
        <v>45</v>
      </c>
      <c r="F5" s="8" t="s">
        <v>348</v>
      </c>
      <c r="G5" s="7"/>
      <c r="H5" s="6">
        <v>415</v>
      </c>
      <c r="I5" s="5"/>
      <c r="J5" s="6"/>
    </row>
    <row r="6" spans="1:10" ht="19.5" customHeight="1">
      <c r="A6" s="362"/>
      <c r="B6" s="362"/>
      <c r="C6" s="359"/>
      <c r="D6" s="360"/>
      <c r="E6" s="8"/>
      <c r="F6" s="8"/>
      <c r="G6" s="7"/>
      <c r="H6" s="6"/>
      <c r="I6" s="5"/>
      <c r="J6" s="6"/>
    </row>
    <row r="7" spans="1:10" ht="19.5" customHeight="1">
      <c r="A7" s="362"/>
      <c r="B7" s="362"/>
      <c r="C7" s="359"/>
      <c r="D7" s="360"/>
      <c r="E7" s="6"/>
      <c r="F7" s="6"/>
      <c r="G7" s="6"/>
      <c r="H7" s="6"/>
      <c r="I7" s="6"/>
      <c r="J7" s="6"/>
    </row>
    <row r="8" spans="1:10" ht="19.5" customHeight="1">
      <c r="A8" s="362"/>
      <c r="B8" s="362"/>
      <c r="C8" s="359"/>
      <c r="D8" s="360"/>
      <c r="E8" s="6"/>
      <c r="F8" s="6"/>
      <c r="G8" s="6"/>
      <c r="H8" s="6"/>
      <c r="I8" s="6"/>
      <c r="J8" s="6"/>
    </row>
    <row r="9" spans="1:10" ht="19.5" customHeight="1">
      <c r="A9" s="362"/>
      <c r="B9" s="362"/>
      <c r="C9" s="359"/>
      <c r="D9" s="360"/>
      <c r="E9" s="6"/>
      <c r="F9" s="6"/>
      <c r="G9" s="6"/>
      <c r="H9" s="6"/>
      <c r="I9" s="6"/>
      <c r="J9" s="6"/>
    </row>
    <row r="10" spans="1:10" ht="19.5" customHeight="1" thickBot="1">
      <c r="A10" s="363"/>
      <c r="B10" s="363"/>
      <c r="C10" s="373"/>
      <c r="D10" s="374"/>
      <c r="E10" s="4"/>
      <c r="F10" s="4"/>
      <c r="G10" s="4"/>
      <c r="H10" s="4"/>
      <c r="I10" s="4"/>
      <c r="J10" s="4"/>
    </row>
    <row r="11" spans="1:10" s="111" customFormat="1" ht="14.25" customHeight="1" thickTop="1">
      <c r="A11" s="353" t="s">
        <v>45</v>
      </c>
      <c r="B11" s="353"/>
      <c r="C11" s="364" t="s">
        <v>42</v>
      </c>
      <c r="D11" s="365"/>
      <c r="E11" s="355" t="s">
        <v>44</v>
      </c>
      <c r="F11" s="355"/>
      <c r="G11" s="114" t="s">
        <v>27</v>
      </c>
      <c r="H11" s="459">
        <v>1</v>
      </c>
      <c r="I11" s="114" t="s">
        <v>28</v>
      </c>
      <c r="J11" s="459">
        <v>4</v>
      </c>
    </row>
    <row r="12" spans="1:10" s="111" customFormat="1" ht="14.25" customHeight="1">
      <c r="A12" s="354"/>
      <c r="B12" s="354"/>
      <c r="C12" s="366" t="s">
        <v>43</v>
      </c>
      <c r="D12" s="367"/>
      <c r="E12" s="356" t="s">
        <v>44</v>
      </c>
      <c r="F12" s="356"/>
      <c r="G12" s="115" t="s">
        <v>27</v>
      </c>
      <c r="H12" s="460">
        <v>2</v>
      </c>
      <c r="I12" s="115" t="s">
        <v>28</v>
      </c>
      <c r="J12" s="460">
        <v>5</v>
      </c>
    </row>
    <row r="13" spans="1:10" s="111" customFormat="1" ht="14.25" customHeight="1">
      <c r="A13" s="354"/>
      <c r="B13" s="354"/>
      <c r="C13" s="368"/>
      <c r="D13" s="369"/>
      <c r="E13" s="356" t="s">
        <v>53</v>
      </c>
      <c r="F13" s="356"/>
      <c r="G13" s="115" t="s">
        <v>27</v>
      </c>
      <c r="H13" s="460">
        <v>3</v>
      </c>
      <c r="I13" s="115" t="s">
        <v>28</v>
      </c>
      <c r="J13" s="460">
        <v>6</v>
      </c>
    </row>
    <row r="14" ht="9" customHeight="1"/>
    <row r="15" spans="1:2" ht="13.5">
      <c r="A15" s="100" t="s">
        <v>212</v>
      </c>
      <c r="B15" s="1" t="s">
        <v>213</v>
      </c>
    </row>
    <row r="16" ht="13.5">
      <c r="B16" s="1" t="s">
        <v>214</v>
      </c>
    </row>
    <row r="17" ht="5.25" customHeight="1"/>
    <row r="18" spans="1:10" ht="15" customHeight="1">
      <c r="A18" s="352"/>
      <c r="B18" s="352"/>
      <c r="C18" s="352"/>
      <c r="D18" s="143" t="s">
        <v>215</v>
      </c>
      <c r="E18" s="143"/>
      <c r="F18" s="143"/>
      <c r="G18" s="143"/>
      <c r="H18" s="143"/>
      <c r="I18" s="143"/>
      <c r="J18" s="143"/>
    </row>
    <row r="19" spans="1:10" ht="27.75" customHeight="1">
      <c r="A19" s="143" t="s">
        <v>216</v>
      </c>
      <c r="B19" s="143"/>
      <c r="C19" s="143"/>
      <c r="D19" s="352"/>
      <c r="E19" s="352"/>
      <c r="F19" s="352"/>
      <c r="G19" s="352"/>
      <c r="H19" s="352"/>
      <c r="I19" s="352"/>
      <c r="J19" s="352"/>
    </row>
    <row r="20" spans="1:10" ht="23.25" customHeight="1">
      <c r="A20" s="143" t="s">
        <v>217</v>
      </c>
      <c r="B20" s="143"/>
      <c r="C20" s="143"/>
      <c r="D20" s="372"/>
      <c r="E20" s="372"/>
      <c r="F20" s="372"/>
      <c r="G20" s="372"/>
      <c r="H20" s="372"/>
      <c r="I20" s="372"/>
      <c r="J20" s="372"/>
    </row>
    <row r="21" spans="1:10" ht="24.75" customHeight="1">
      <c r="A21" s="143" t="s">
        <v>218</v>
      </c>
      <c r="B21" s="143"/>
      <c r="C21" s="143"/>
      <c r="D21" s="164" t="s">
        <v>222</v>
      </c>
      <c r="E21" s="165"/>
      <c r="F21" s="165"/>
      <c r="G21" s="112" t="s">
        <v>223</v>
      </c>
      <c r="H21" s="165" t="s">
        <v>224</v>
      </c>
      <c r="I21" s="165"/>
      <c r="J21" s="166"/>
    </row>
    <row r="22" spans="1:10" ht="24.75" customHeight="1">
      <c r="A22" s="143" t="s">
        <v>219</v>
      </c>
      <c r="B22" s="143"/>
      <c r="C22" s="143"/>
      <c r="D22" s="143"/>
      <c r="E22" s="143"/>
      <c r="F22" s="143"/>
      <c r="G22" s="143"/>
      <c r="H22" s="143"/>
      <c r="I22" s="143"/>
      <c r="J22" s="143"/>
    </row>
    <row r="23" spans="1:10" ht="24.75" customHeight="1">
      <c r="A23" s="143" t="s">
        <v>220</v>
      </c>
      <c r="B23" s="143"/>
      <c r="C23" s="143"/>
      <c r="D23" s="143"/>
      <c r="E23" s="143"/>
      <c r="F23" s="143"/>
      <c r="G23" s="143"/>
      <c r="H23" s="143"/>
      <c r="I23" s="143"/>
      <c r="J23" s="143"/>
    </row>
    <row r="24" spans="1:10" ht="27.75" customHeight="1">
      <c r="A24" s="143" t="s">
        <v>221</v>
      </c>
      <c r="B24" s="143"/>
      <c r="C24" s="143"/>
      <c r="D24" s="143"/>
      <c r="E24" s="143"/>
      <c r="F24" s="143"/>
      <c r="G24" s="143"/>
      <c r="H24" s="143"/>
      <c r="I24" s="143"/>
      <c r="J24" s="143"/>
    </row>
    <row r="25" spans="1:10" ht="31.5" customHeight="1">
      <c r="A25" s="351" t="s">
        <v>225</v>
      </c>
      <c r="B25" s="351"/>
      <c r="C25" s="351"/>
      <c r="D25" s="143"/>
      <c r="E25" s="143"/>
      <c r="F25" s="143"/>
      <c r="G25" s="143"/>
      <c r="H25" s="143"/>
      <c r="I25" s="143"/>
      <c r="J25" s="143"/>
    </row>
    <row r="26" spans="1:2" ht="13.5">
      <c r="A26" s="113" t="s">
        <v>226</v>
      </c>
      <c r="B26" s="1" t="s">
        <v>227</v>
      </c>
    </row>
    <row r="27" ht="13.5">
      <c r="B27" s="1" t="s">
        <v>228</v>
      </c>
    </row>
    <row r="28" ht="6.75" customHeight="1"/>
    <row r="29" spans="1:10" s="2" customFormat="1" ht="13.5" customHeight="1">
      <c r="A29" s="345" t="s">
        <v>235</v>
      </c>
      <c r="B29" s="348" t="s">
        <v>236</v>
      </c>
      <c r="C29" s="143" t="s">
        <v>229</v>
      </c>
      <c r="D29" s="143"/>
      <c r="E29" s="143"/>
      <c r="F29" s="143" t="s">
        <v>230</v>
      </c>
      <c r="G29" s="143"/>
      <c r="H29" s="143" t="s">
        <v>231</v>
      </c>
      <c r="I29" s="143"/>
      <c r="J29" s="143"/>
    </row>
    <row r="30" spans="1:10" s="2" customFormat="1" ht="20.25" customHeight="1">
      <c r="A30" s="346"/>
      <c r="B30" s="349"/>
      <c r="C30" s="131"/>
      <c r="D30" s="132"/>
      <c r="E30" s="207"/>
      <c r="F30" s="131"/>
      <c r="G30" s="207"/>
      <c r="H30" s="131"/>
      <c r="I30" s="132"/>
      <c r="J30" s="207"/>
    </row>
    <row r="31" spans="1:10" s="2" customFormat="1" ht="20.25" customHeight="1">
      <c r="A31" s="346"/>
      <c r="B31" s="349"/>
      <c r="C31" s="123"/>
      <c r="D31" s="124"/>
      <c r="E31" s="208"/>
      <c r="F31" s="123"/>
      <c r="G31" s="208"/>
      <c r="H31" s="123"/>
      <c r="I31" s="124"/>
      <c r="J31" s="208"/>
    </row>
    <row r="32" spans="1:10" s="2" customFormat="1" ht="20.25" customHeight="1">
      <c r="A32" s="346"/>
      <c r="B32" s="349"/>
      <c r="C32" s="164" t="s">
        <v>232</v>
      </c>
      <c r="D32" s="165"/>
      <c r="E32" s="166"/>
      <c r="F32" s="164" t="s">
        <v>222</v>
      </c>
      <c r="G32" s="165"/>
      <c r="H32" s="90" t="s">
        <v>223</v>
      </c>
      <c r="I32" s="165" t="s">
        <v>222</v>
      </c>
      <c r="J32" s="166"/>
    </row>
    <row r="33" spans="1:10" s="2" customFormat="1" ht="13.5">
      <c r="A33" s="346"/>
      <c r="B33" s="349"/>
      <c r="C33" s="144" t="s">
        <v>233</v>
      </c>
      <c r="D33" s="131"/>
      <c r="E33" s="132"/>
      <c r="F33" s="132"/>
      <c r="G33" s="132"/>
      <c r="H33" s="132"/>
      <c r="I33" s="132"/>
      <c r="J33" s="207"/>
    </row>
    <row r="34" spans="1:10" s="2" customFormat="1" ht="13.5">
      <c r="A34" s="346"/>
      <c r="B34" s="349"/>
      <c r="C34" s="139"/>
      <c r="D34" s="123"/>
      <c r="E34" s="124"/>
      <c r="F34" s="124"/>
      <c r="G34" s="124"/>
      <c r="H34" s="124"/>
      <c r="I34" s="124"/>
      <c r="J34" s="208"/>
    </row>
    <row r="35" spans="1:10" s="2" customFormat="1" ht="13.5">
      <c r="A35" s="346"/>
      <c r="B35" s="349"/>
      <c r="C35" s="343" t="s">
        <v>234</v>
      </c>
      <c r="D35" s="131"/>
      <c r="E35" s="132"/>
      <c r="F35" s="132"/>
      <c r="G35" s="132"/>
      <c r="H35" s="132"/>
      <c r="I35" s="132"/>
      <c r="J35" s="207"/>
    </row>
    <row r="36" spans="1:10" s="2" customFormat="1" ht="13.5">
      <c r="A36" s="347"/>
      <c r="B36" s="350"/>
      <c r="C36" s="344"/>
      <c r="D36" s="123"/>
      <c r="E36" s="124"/>
      <c r="F36" s="124"/>
      <c r="G36" s="124"/>
      <c r="H36" s="124"/>
      <c r="I36" s="124"/>
      <c r="J36" s="208"/>
    </row>
    <row r="37" s="2" customFormat="1" ht="6.75" customHeight="1"/>
    <row r="38" spans="1:2" s="2" customFormat="1" ht="13.5">
      <c r="A38" s="80" t="s">
        <v>226</v>
      </c>
      <c r="B38" s="2" t="s">
        <v>237</v>
      </c>
    </row>
    <row r="39" s="2" customFormat="1" ht="13.5">
      <c r="B39" s="2" t="s">
        <v>238</v>
      </c>
    </row>
    <row r="40" s="2" customFormat="1" ht="13.5">
      <c r="B40" s="2" t="s">
        <v>239</v>
      </c>
    </row>
    <row r="41" s="2" customFormat="1" ht="8.25" customHeight="1"/>
    <row r="42" spans="1:10" s="2" customFormat="1" ht="13.5">
      <c r="A42" s="342" t="s">
        <v>241</v>
      </c>
      <c r="B42" s="342"/>
      <c r="C42" s="342"/>
      <c r="D42" s="143" t="s">
        <v>29</v>
      </c>
      <c r="E42" s="143"/>
      <c r="F42" s="143"/>
      <c r="G42" s="143" t="s">
        <v>30</v>
      </c>
      <c r="H42" s="143"/>
      <c r="I42" s="143" t="s">
        <v>240</v>
      </c>
      <c r="J42" s="143"/>
    </row>
    <row r="43" spans="1:10" s="2" customFormat="1" ht="27.75" customHeight="1">
      <c r="A43" s="342"/>
      <c r="B43" s="342"/>
      <c r="C43" s="342"/>
      <c r="D43" s="143"/>
      <c r="E43" s="143"/>
      <c r="F43" s="143"/>
      <c r="G43" s="143"/>
      <c r="H43" s="143"/>
      <c r="I43" s="143"/>
      <c r="J43" s="143"/>
    </row>
    <row r="44" spans="1:10" ht="27.75" customHeight="1">
      <c r="A44" s="342"/>
      <c r="B44" s="342"/>
      <c r="C44" s="342"/>
      <c r="D44" s="143"/>
      <c r="E44" s="143"/>
      <c r="F44" s="143"/>
      <c r="G44" s="143"/>
      <c r="H44" s="143"/>
      <c r="I44" s="143"/>
      <c r="J44" s="143"/>
    </row>
  </sheetData>
  <sheetProtection/>
  <mergeCells count="68">
    <mergeCell ref="A18:C18"/>
    <mergeCell ref="C4:D4"/>
    <mergeCell ref="A19:C19"/>
    <mergeCell ref="A20:C20"/>
    <mergeCell ref="D18:J18"/>
    <mergeCell ref="D19:J19"/>
    <mergeCell ref="D20:J20"/>
    <mergeCell ref="C10:D10"/>
    <mergeCell ref="C6:D6"/>
    <mergeCell ref="C7:D7"/>
    <mergeCell ref="C8:D8"/>
    <mergeCell ref="C9:D9"/>
    <mergeCell ref="F1:F2"/>
    <mergeCell ref="A21:C21"/>
    <mergeCell ref="D21:F21"/>
    <mergeCell ref="A1:B10"/>
    <mergeCell ref="E1:E2"/>
    <mergeCell ref="C11:D11"/>
    <mergeCell ref="C12:D13"/>
    <mergeCell ref="G1:H1"/>
    <mergeCell ref="I1:J1"/>
    <mergeCell ref="A11:B13"/>
    <mergeCell ref="E11:F11"/>
    <mergeCell ref="E12:F12"/>
    <mergeCell ref="E13:F13"/>
    <mergeCell ref="C1:D1"/>
    <mergeCell ref="C2:D2"/>
    <mergeCell ref="C3:D3"/>
    <mergeCell ref="C5:D5"/>
    <mergeCell ref="A23:C23"/>
    <mergeCell ref="A24:C24"/>
    <mergeCell ref="A25:C25"/>
    <mergeCell ref="H21:J21"/>
    <mergeCell ref="D23:J23"/>
    <mergeCell ref="D24:J24"/>
    <mergeCell ref="D25:J25"/>
    <mergeCell ref="A22:C22"/>
    <mergeCell ref="D22:J22"/>
    <mergeCell ref="H31:J31"/>
    <mergeCell ref="C32:E32"/>
    <mergeCell ref="F32:G32"/>
    <mergeCell ref="I32:J32"/>
    <mergeCell ref="C29:E29"/>
    <mergeCell ref="F29:G29"/>
    <mergeCell ref="H29:J29"/>
    <mergeCell ref="C30:E30"/>
    <mergeCell ref="F30:G30"/>
    <mergeCell ref="H30:J30"/>
    <mergeCell ref="C33:C34"/>
    <mergeCell ref="C35:C36"/>
    <mergeCell ref="A29:A36"/>
    <mergeCell ref="B29:B36"/>
    <mergeCell ref="D33:J33"/>
    <mergeCell ref="D34:J34"/>
    <mergeCell ref="D35:J35"/>
    <mergeCell ref="D36:J36"/>
    <mergeCell ref="C31:E31"/>
    <mergeCell ref="F31:G31"/>
    <mergeCell ref="D42:F42"/>
    <mergeCell ref="G42:H42"/>
    <mergeCell ref="I42:J42"/>
    <mergeCell ref="A42:C44"/>
    <mergeCell ref="D43:F43"/>
    <mergeCell ref="D44:F44"/>
    <mergeCell ref="G43:H43"/>
    <mergeCell ref="G44:H44"/>
    <mergeCell ref="I43:J43"/>
    <mergeCell ref="I44:J44"/>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90"/>
  <sheetViews>
    <sheetView workbookViewId="0" topLeftCell="A76">
      <selection activeCell="L10" sqref="L10"/>
    </sheetView>
  </sheetViews>
  <sheetFormatPr defaultColWidth="9.00390625" defaultRowHeight="13.5"/>
  <cols>
    <col min="1" max="1" width="3.00390625" style="1" customWidth="1"/>
    <col min="2" max="2" width="2.625" style="1" customWidth="1"/>
    <col min="3" max="3" width="4.125" style="1" customWidth="1"/>
    <col min="4" max="10" width="9.00390625" style="1" customWidth="1"/>
    <col min="11" max="11" width="16.125" style="1" customWidth="1"/>
    <col min="12" max="16384" width="9.00390625" style="1" customWidth="1"/>
  </cols>
  <sheetData>
    <row r="1" ht="13.5">
      <c r="B1" s="1" t="s">
        <v>242</v>
      </c>
    </row>
    <row r="2" spans="1:3" ht="13.5">
      <c r="A2" s="1">
        <v>1</v>
      </c>
      <c r="C2" s="1" t="s">
        <v>247</v>
      </c>
    </row>
    <row r="3" ht="13.5">
      <c r="C3" s="1" t="s">
        <v>248</v>
      </c>
    </row>
    <row r="4" spans="1:3" ht="13.5">
      <c r="A4" s="1">
        <v>2</v>
      </c>
      <c r="C4" s="1" t="s">
        <v>243</v>
      </c>
    </row>
    <row r="5" ht="13.5">
      <c r="C5" s="1" t="s">
        <v>244</v>
      </c>
    </row>
    <row r="6" ht="13.5">
      <c r="C6" s="1" t="s">
        <v>245</v>
      </c>
    </row>
    <row r="7" ht="13.5">
      <c r="C7" s="1" t="s">
        <v>246</v>
      </c>
    </row>
    <row r="8" spans="1:3" ht="13.5">
      <c r="A8" s="1">
        <v>3</v>
      </c>
      <c r="C8" s="1" t="s">
        <v>249</v>
      </c>
    </row>
    <row r="9" spans="1:3" ht="13.5">
      <c r="A9" s="1">
        <v>4</v>
      </c>
      <c r="C9" s="1" t="s">
        <v>250</v>
      </c>
    </row>
    <row r="10" spans="2:3" ht="13.5">
      <c r="B10" s="1" t="s">
        <v>251</v>
      </c>
      <c r="C10" s="1" t="s">
        <v>338</v>
      </c>
    </row>
    <row r="11" ht="13.5">
      <c r="C11" s="1" t="s">
        <v>337</v>
      </c>
    </row>
    <row r="12" spans="2:3" ht="13.5">
      <c r="B12" s="1" t="s">
        <v>252</v>
      </c>
      <c r="C12" s="1" t="s">
        <v>283</v>
      </c>
    </row>
    <row r="13" ht="13.5">
      <c r="C13" s="1" t="s">
        <v>253</v>
      </c>
    </row>
    <row r="14" ht="13.5">
      <c r="C14" s="1" t="s">
        <v>254</v>
      </c>
    </row>
    <row r="15" spans="2:3" ht="13.5">
      <c r="B15" s="1" t="s">
        <v>255</v>
      </c>
      <c r="C15" s="1" t="s">
        <v>284</v>
      </c>
    </row>
    <row r="16" ht="13.5">
      <c r="C16" s="1" t="s">
        <v>256</v>
      </c>
    </row>
    <row r="17" ht="13.5">
      <c r="C17" s="1" t="s">
        <v>257</v>
      </c>
    </row>
    <row r="18" spans="3:4" ht="13.5">
      <c r="C18" s="1" t="s">
        <v>258</v>
      </c>
      <c r="D18" s="1" t="s">
        <v>259</v>
      </c>
    </row>
    <row r="19" ht="13.5">
      <c r="D19" s="1" t="s">
        <v>260</v>
      </c>
    </row>
    <row r="20" spans="3:4" ht="13.5">
      <c r="C20" s="1" t="s">
        <v>261</v>
      </c>
      <c r="D20" s="1" t="s">
        <v>262</v>
      </c>
    </row>
    <row r="21" ht="13.5">
      <c r="D21" s="1" t="s">
        <v>263</v>
      </c>
    </row>
    <row r="22" spans="3:4" ht="13.5">
      <c r="C22" s="1" t="s">
        <v>264</v>
      </c>
      <c r="D22" s="1" t="s">
        <v>265</v>
      </c>
    </row>
    <row r="23" ht="13.5">
      <c r="D23" s="1" t="s">
        <v>266</v>
      </c>
    </row>
    <row r="24" ht="13.5">
      <c r="D24" s="1" t="s">
        <v>267</v>
      </c>
    </row>
    <row r="25" spans="2:3" ht="13.5">
      <c r="B25" s="1" t="s">
        <v>268</v>
      </c>
      <c r="C25" s="1" t="s">
        <v>339</v>
      </c>
    </row>
    <row r="26" ht="13.5">
      <c r="C26" s="1" t="s">
        <v>269</v>
      </c>
    </row>
    <row r="27" spans="2:3" ht="13.5">
      <c r="B27" s="1" t="s">
        <v>270</v>
      </c>
      <c r="C27" s="1" t="s">
        <v>281</v>
      </c>
    </row>
    <row r="28" ht="13.5">
      <c r="C28" s="1" t="s">
        <v>271</v>
      </c>
    </row>
    <row r="29" spans="2:3" ht="13.5">
      <c r="B29" s="1" t="s">
        <v>272</v>
      </c>
      <c r="C29" s="1" t="s">
        <v>282</v>
      </c>
    </row>
    <row r="30" ht="13.5">
      <c r="C30" s="1" t="s">
        <v>273</v>
      </c>
    </row>
    <row r="31" ht="13.5">
      <c r="C31" s="1" t="s">
        <v>274</v>
      </c>
    </row>
    <row r="32" spans="1:3" ht="13.5">
      <c r="A32" s="1">
        <v>5</v>
      </c>
      <c r="C32" s="1" t="s">
        <v>275</v>
      </c>
    </row>
    <row r="33" spans="2:3" ht="13.5">
      <c r="B33" s="1" t="s">
        <v>251</v>
      </c>
      <c r="C33" s="1" t="s">
        <v>280</v>
      </c>
    </row>
    <row r="34" ht="13.5">
      <c r="C34" s="1" t="s">
        <v>276</v>
      </c>
    </row>
    <row r="35" ht="13.5">
      <c r="C35" s="1" t="s">
        <v>277</v>
      </c>
    </row>
    <row r="36" ht="13.5">
      <c r="C36" s="1" t="s">
        <v>278</v>
      </c>
    </row>
    <row r="37" ht="13.5">
      <c r="C37" s="1" t="s">
        <v>279</v>
      </c>
    </row>
    <row r="38" ht="13.5">
      <c r="C38" s="1" t="s">
        <v>285</v>
      </c>
    </row>
    <row r="39" ht="13.5">
      <c r="C39" s="1" t="s">
        <v>286</v>
      </c>
    </row>
    <row r="40" spans="2:3" ht="13.5">
      <c r="B40" s="1" t="s">
        <v>252</v>
      </c>
      <c r="C40" s="1" t="s">
        <v>287</v>
      </c>
    </row>
    <row r="41" ht="13.5">
      <c r="C41" s="1" t="s">
        <v>288</v>
      </c>
    </row>
    <row r="42" spans="2:3" ht="13.5">
      <c r="B42" s="1" t="s">
        <v>255</v>
      </c>
      <c r="C42" s="1" t="s">
        <v>289</v>
      </c>
    </row>
    <row r="43" ht="13.5">
      <c r="C43" s="1" t="s">
        <v>290</v>
      </c>
    </row>
    <row r="44" ht="13.5">
      <c r="C44" s="1" t="s">
        <v>291</v>
      </c>
    </row>
    <row r="45" spans="2:3" ht="13.5">
      <c r="B45" s="1" t="s">
        <v>268</v>
      </c>
      <c r="C45" s="1" t="s">
        <v>292</v>
      </c>
    </row>
    <row r="46" ht="13.5">
      <c r="C46" s="1" t="s">
        <v>293</v>
      </c>
    </row>
    <row r="47" ht="13.5">
      <c r="C47" s="1" t="s">
        <v>294</v>
      </c>
    </row>
    <row r="48" spans="1:3" ht="13.5">
      <c r="A48" s="1">
        <v>6</v>
      </c>
      <c r="C48" s="1" t="s">
        <v>295</v>
      </c>
    </row>
    <row r="49" ht="13.5">
      <c r="C49" s="1" t="s">
        <v>296</v>
      </c>
    </row>
    <row r="50" spans="1:3" ht="13.5">
      <c r="A50" s="1">
        <v>7</v>
      </c>
      <c r="C50" s="1" t="s">
        <v>297</v>
      </c>
    </row>
    <row r="51" ht="13.5">
      <c r="C51" s="1" t="s">
        <v>298</v>
      </c>
    </row>
    <row r="52" spans="1:3" ht="13.5">
      <c r="A52" s="1">
        <v>8</v>
      </c>
      <c r="C52" s="1" t="s">
        <v>299</v>
      </c>
    </row>
    <row r="53" ht="13.5">
      <c r="C53" s="1" t="s">
        <v>300</v>
      </c>
    </row>
    <row r="54" ht="13.5">
      <c r="C54" s="1" t="s">
        <v>301</v>
      </c>
    </row>
    <row r="55" spans="1:3" ht="13.5">
      <c r="A55" s="1">
        <v>9</v>
      </c>
      <c r="C55" s="1" t="s">
        <v>302</v>
      </c>
    </row>
    <row r="56" ht="13.5">
      <c r="C56" s="1" t="s">
        <v>303</v>
      </c>
    </row>
    <row r="57" ht="13.5">
      <c r="C57" s="1" t="s">
        <v>304</v>
      </c>
    </row>
    <row r="58" ht="13.5">
      <c r="C58" s="1" t="s">
        <v>305</v>
      </c>
    </row>
    <row r="59" spans="1:3" ht="13.5">
      <c r="A59" s="1">
        <v>10</v>
      </c>
      <c r="C59" s="1" t="s">
        <v>306</v>
      </c>
    </row>
    <row r="60" ht="13.5">
      <c r="C60" s="1" t="s">
        <v>307</v>
      </c>
    </row>
    <row r="61" ht="13.5">
      <c r="C61" s="1" t="s">
        <v>308</v>
      </c>
    </row>
    <row r="62" spans="2:3" ht="13.5">
      <c r="B62" s="1" t="s">
        <v>251</v>
      </c>
      <c r="C62" s="1" t="s">
        <v>309</v>
      </c>
    </row>
    <row r="63" ht="13.5">
      <c r="C63" s="1" t="s">
        <v>310</v>
      </c>
    </row>
    <row r="64" spans="2:3" ht="13.5">
      <c r="B64" s="1" t="s">
        <v>252</v>
      </c>
      <c r="C64" s="1" t="s">
        <v>311</v>
      </c>
    </row>
    <row r="65" ht="13.5">
      <c r="C65" s="1" t="s">
        <v>312</v>
      </c>
    </row>
    <row r="66" spans="2:3" ht="13.5">
      <c r="B66" s="1" t="s">
        <v>313</v>
      </c>
      <c r="C66" s="1" t="s">
        <v>314</v>
      </c>
    </row>
    <row r="67" ht="13.5">
      <c r="C67" s="1" t="s">
        <v>315</v>
      </c>
    </row>
    <row r="68" spans="1:3" ht="13.5">
      <c r="A68" s="1">
        <v>11</v>
      </c>
      <c r="C68" s="1" t="s">
        <v>316</v>
      </c>
    </row>
    <row r="69" ht="13.5">
      <c r="C69" s="1" t="s">
        <v>317</v>
      </c>
    </row>
    <row r="70" ht="13.5">
      <c r="C70" s="1" t="s">
        <v>318</v>
      </c>
    </row>
    <row r="71" spans="1:3" ht="13.5">
      <c r="A71" s="1">
        <v>12</v>
      </c>
      <c r="C71" s="1" t="s">
        <v>319</v>
      </c>
    </row>
    <row r="72" spans="2:3" ht="13.5">
      <c r="B72" s="1" t="s">
        <v>251</v>
      </c>
      <c r="C72" s="1" t="s">
        <v>320</v>
      </c>
    </row>
    <row r="73" ht="13.5">
      <c r="C73" s="1" t="s">
        <v>321</v>
      </c>
    </row>
    <row r="74" spans="2:3" ht="13.5">
      <c r="B74" s="1" t="s">
        <v>252</v>
      </c>
      <c r="C74" s="1" t="s">
        <v>322</v>
      </c>
    </row>
    <row r="75" ht="13.5">
      <c r="C75" s="1" t="s">
        <v>298</v>
      </c>
    </row>
    <row r="76" spans="2:3" ht="13.5">
      <c r="B76" s="1" t="s">
        <v>255</v>
      </c>
      <c r="C76" s="1" t="s">
        <v>323</v>
      </c>
    </row>
    <row r="77" ht="13.5">
      <c r="C77" s="1" t="s">
        <v>324</v>
      </c>
    </row>
    <row r="79" ht="13.5">
      <c r="A79" s="1" t="s">
        <v>325</v>
      </c>
    </row>
    <row r="80" ht="13.5">
      <c r="A80" s="1" t="s">
        <v>326</v>
      </c>
    </row>
    <row r="81" spans="1:3" ht="13.5">
      <c r="A81" s="1">
        <v>1</v>
      </c>
      <c r="C81" s="1" t="s">
        <v>327</v>
      </c>
    </row>
    <row r="82" ht="13.5">
      <c r="C82" s="1" t="s">
        <v>328</v>
      </c>
    </row>
    <row r="83" ht="13.5">
      <c r="C83" s="1" t="s">
        <v>329</v>
      </c>
    </row>
    <row r="84" ht="13.5">
      <c r="C84" s="1" t="s">
        <v>330</v>
      </c>
    </row>
    <row r="85" spans="1:3" ht="13.5">
      <c r="A85" s="1">
        <v>2</v>
      </c>
      <c r="C85" s="1" t="s">
        <v>331</v>
      </c>
    </row>
    <row r="86" ht="13.5">
      <c r="C86" s="1" t="s">
        <v>332</v>
      </c>
    </row>
    <row r="87" ht="13.5">
      <c r="C87" s="1" t="s">
        <v>333</v>
      </c>
    </row>
    <row r="88" ht="13.5">
      <c r="C88" s="1" t="s">
        <v>334</v>
      </c>
    </row>
    <row r="89" spans="1:3" ht="13.5">
      <c r="A89" s="1">
        <v>3</v>
      </c>
      <c r="C89" s="1" t="s">
        <v>335</v>
      </c>
    </row>
    <row r="90" ht="13.5">
      <c r="C90" s="1" t="s">
        <v>336</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71"/>
  <sheetViews>
    <sheetView zoomScale="80" zoomScaleNormal="80" workbookViewId="0" topLeftCell="H1">
      <selection activeCell="R55" sqref="R55"/>
    </sheetView>
  </sheetViews>
  <sheetFormatPr defaultColWidth="9.00390625" defaultRowHeight="13.5"/>
  <cols>
    <col min="1" max="1" width="8.875" style="32" customWidth="1"/>
    <col min="2" max="2" width="14.375" style="32" customWidth="1"/>
    <col min="3" max="3" width="7.125" style="32" customWidth="1"/>
    <col min="4" max="4" width="9.25390625" style="32" customWidth="1"/>
    <col min="5" max="5" width="9.875" style="32" customWidth="1"/>
    <col min="6" max="6" width="9.00390625" style="32" customWidth="1"/>
    <col min="7" max="7" width="9.875" style="32" customWidth="1"/>
    <col min="8" max="8" width="1.625" style="32" customWidth="1"/>
    <col min="9" max="9" width="8.00390625" style="32" customWidth="1"/>
    <col min="10" max="10" width="12.375" style="32" customWidth="1"/>
    <col min="11" max="11" width="4.875" style="32" customWidth="1"/>
    <col min="12" max="12" width="9.375" style="32" customWidth="1"/>
    <col min="13" max="13" width="8.625" style="32" customWidth="1"/>
    <col min="14" max="14" width="8.125" style="32" customWidth="1"/>
    <col min="15" max="15" width="10.875" style="32" customWidth="1"/>
    <col min="16" max="16" width="11.875" style="32" customWidth="1"/>
    <col min="17" max="17" width="12.375" style="32" customWidth="1"/>
    <col min="18" max="18" width="1.875" style="32" customWidth="1"/>
    <col min="19" max="19" width="8.00390625" style="32" customWidth="1"/>
    <col min="20" max="20" width="12.375" style="32" customWidth="1"/>
    <col min="21" max="21" width="4.875" style="32" customWidth="1"/>
    <col min="22" max="22" width="9.375" style="32" customWidth="1"/>
    <col min="23" max="23" width="8.75390625" style="32" customWidth="1"/>
    <col min="24" max="24" width="8.125" style="32" customWidth="1"/>
    <col min="25" max="25" width="11.50390625" style="32" customWidth="1"/>
    <col min="26" max="26" width="11.75390625" style="32" customWidth="1"/>
    <col min="27" max="27" width="12.50390625" style="32" customWidth="1"/>
    <col min="28" max="28" width="3.50390625" style="32" customWidth="1"/>
    <col min="29" max="16384" width="9.00390625" style="32" customWidth="1"/>
  </cols>
  <sheetData>
    <row r="1" spans="1:27" ht="24.75" thickBot="1">
      <c r="A1" s="9" t="s">
        <v>55</v>
      </c>
      <c r="B1" s="447">
        <f>+１ページ!J6</f>
        <v>0</v>
      </c>
      <c r="C1" s="448"/>
      <c r="D1" s="30" t="s">
        <v>56</v>
      </c>
      <c r="E1" s="74"/>
      <c r="F1" s="10" t="s">
        <v>30</v>
      </c>
      <c r="G1" s="31"/>
      <c r="Y1" s="449" t="s">
        <v>57</v>
      </c>
      <c r="Z1" s="449"/>
      <c r="AA1" s="449"/>
    </row>
    <row r="2" spans="1:27" ht="5.25" customHeight="1" thickBot="1">
      <c r="A2" s="11"/>
      <c r="B2" s="34"/>
      <c r="C2" s="34"/>
      <c r="D2" s="35"/>
      <c r="E2" s="34"/>
      <c r="F2" s="12"/>
      <c r="G2" s="36"/>
      <c r="Y2" s="33"/>
      <c r="Z2" s="33"/>
      <c r="AA2" s="33"/>
    </row>
    <row r="3" spans="1:27" ht="14.25" thickBot="1">
      <c r="A3" s="450" t="s">
        <v>58</v>
      </c>
      <c r="B3" s="451"/>
      <c r="C3" s="451"/>
      <c r="D3" s="451"/>
      <c r="E3" s="451"/>
      <c r="F3" s="451"/>
      <c r="G3" s="452"/>
      <c r="I3" s="450" t="s">
        <v>59</v>
      </c>
      <c r="J3" s="453"/>
      <c r="K3" s="453"/>
      <c r="L3" s="453"/>
      <c r="M3" s="453"/>
      <c r="N3" s="453"/>
      <c r="O3" s="453"/>
      <c r="P3" s="453"/>
      <c r="Q3" s="454"/>
      <c r="S3" s="450" t="s">
        <v>60</v>
      </c>
      <c r="T3" s="453"/>
      <c r="U3" s="453"/>
      <c r="V3" s="453"/>
      <c r="W3" s="453"/>
      <c r="X3" s="453"/>
      <c r="Y3" s="453"/>
      <c r="Z3" s="453"/>
      <c r="AA3" s="454"/>
    </row>
    <row r="4" spans="1:27" ht="13.5">
      <c r="A4" s="37" t="s">
        <v>61</v>
      </c>
      <c r="B4" s="455"/>
      <c r="C4" s="456"/>
      <c r="D4" s="38" t="s">
        <v>62</v>
      </c>
      <c r="E4" s="39" t="s">
        <v>132</v>
      </c>
      <c r="F4" s="40" t="s">
        <v>63</v>
      </c>
      <c r="G4" s="39" t="s">
        <v>132</v>
      </c>
      <c r="I4" s="37" t="s">
        <v>61</v>
      </c>
      <c r="J4" s="457"/>
      <c r="K4" s="457"/>
      <c r="L4" s="457"/>
      <c r="M4" s="457"/>
      <c r="N4" s="37" t="s">
        <v>64</v>
      </c>
      <c r="O4" s="458" t="s">
        <v>65</v>
      </c>
      <c r="P4" s="458"/>
      <c r="Q4" s="458"/>
      <c r="S4" s="37" t="s">
        <v>61</v>
      </c>
      <c r="T4" s="458">
        <f>１ページ!D21</f>
        <v>0</v>
      </c>
      <c r="U4" s="458"/>
      <c r="V4" s="458"/>
      <c r="W4" s="458"/>
      <c r="X4" s="37" t="s">
        <v>64</v>
      </c>
      <c r="Y4" s="458" t="s">
        <v>65</v>
      </c>
      <c r="Z4" s="458"/>
      <c r="AA4" s="458"/>
    </row>
    <row r="5" spans="1:27" ht="13.5">
      <c r="A5" s="432" t="s">
        <v>66</v>
      </c>
      <c r="B5" s="380" t="s">
        <v>25</v>
      </c>
      <c r="C5" s="380"/>
      <c r="D5" s="380" t="s">
        <v>62</v>
      </c>
      <c r="E5" s="380"/>
      <c r="F5" s="380" t="s">
        <v>63</v>
      </c>
      <c r="G5" s="380"/>
      <c r="I5" s="42" t="s">
        <v>67</v>
      </c>
      <c r="J5" s="416" t="s">
        <v>68</v>
      </c>
      <c r="K5" s="416"/>
      <c r="L5" s="416"/>
      <c r="M5" s="416"/>
      <c r="N5" s="13" t="s">
        <v>69</v>
      </c>
      <c r="O5" s="416" t="s">
        <v>70</v>
      </c>
      <c r="P5" s="416"/>
      <c r="Q5" s="416"/>
      <c r="S5" s="42" t="s">
        <v>67</v>
      </c>
      <c r="T5" s="416" t="s">
        <v>68</v>
      </c>
      <c r="U5" s="416"/>
      <c r="V5" s="416"/>
      <c r="W5" s="416"/>
      <c r="X5" s="13" t="s">
        <v>69</v>
      </c>
      <c r="Y5" s="416" t="s">
        <v>70</v>
      </c>
      <c r="Z5" s="416"/>
      <c r="AA5" s="416"/>
    </row>
    <row r="6" spans="1:27" ht="13.5">
      <c r="A6" s="432"/>
      <c r="B6" s="380"/>
      <c r="C6" s="380"/>
      <c r="D6" s="14" t="s">
        <v>71</v>
      </c>
      <c r="E6" s="14" t="s">
        <v>72</v>
      </c>
      <c r="F6" s="14" t="s">
        <v>71</v>
      </c>
      <c r="G6" s="14" t="s">
        <v>72</v>
      </c>
      <c r="I6" s="402" t="s">
        <v>66</v>
      </c>
      <c r="J6" s="446" t="s">
        <v>25</v>
      </c>
      <c r="K6" s="446"/>
      <c r="L6" s="14" t="s">
        <v>71</v>
      </c>
      <c r="M6" s="14" t="s">
        <v>72</v>
      </c>
      <c r="N6" s="41" t="s">
        <v>73</v>
      </c>
      <c r="O6" s="41" t="s">
        <v>74</v>
      </c>
      <c r="P6" s="41" t="s">
        <v>75</v>
      </c>
      <c r="Q6" s="41" t="s">
        <v>76</v>
      </c>
      <c r="S6" s="402" t="s">
        <v>66</v>
      </c>
      <c r="T6" s="446" t="s">
        <v>25</v>
      </c>
      <c r="U6" s="446"/>
      <c r="V6" s="14" t="s">
        <v>71</v>
      </c>
      <c r="W6" s="14" t="s">
        <v>72</v>
      </c>
      <c r="X6" s="41" t="s">
        <v>73</v>
      </c>
      <c r="Y6" s="41" t="s">
        <v>74</v>
      </c>
      <c r="Z6" s="41" t="s">
        <v>75</v>
      </c>
      <c r="AA6" s="41" t="s">
        <v>76</v>
      </c>
    </row>
    <row r="7" spans="1:27" ht="13.5">
      <c r="A7" s="432"/>
      <c r="B7" s="406" t="s">
        <v>46</v>
      </c>
      <c r="C7" s="406"/>
      <c r="D7" s="44"/>
      <c r="E7" s="15"/>
      <c r="F7" s="15"/>
      <c r="G7" s="15"/>
      <c r="I7" s="403"/>
      <c r="J7" s="406">
        <f>+IF(１ページ!B35="","",１ページ!B35)</f>
      </c>
      <c r="K7" s="406"/>
      <c r="L7" s="78">
        <f>+IF(J7="","",１ページ!D35)</f>
      </c>
      <c r="M7" s="15">
        <v>0</v>
      </c>
      <c r="N7" s="78">
        <v>0</v>
      </c>
      <c r="O7" s="15">
        <f>N7*M7</f>
        <v>0</v>
      </c>
      <c r="P7" s="15">
        <f>O7*0.5</f>
        <v>0</v>
      </c>
      <c r="Q7" s="15">
        <f>O7-P7</f>
        <v>0</v>
      </c>
      <c r="S7" s="403"/>
      <c r="T7" s="406">
        <f>+IF(１ページ!B35="","",１ページ!B35)</f>
      </c>
      <c r="U7" s="406"/>
      <c r="V7" s="78">
        <f>+IF(T7="","",１ページ!J35)</f>
      </c>
      <c r="W7" s="15">
        <v>0</v>
      </c>
      <c r="X7" s="44"/>
      <c r="Y7" s="15">
        <f>+IF(W7="","",W7*X7)</f>
        <v>0</v>
      </c>
      <c r="Z7" s="45">
        <f>Y7*0.48</f>
        <v>0</v>
      </c>
      <c r="AA7" s="15">
        <f>+IF(Y7="","",Y7-Z7)</f>
        <v>0</v>
      </c>
    </row>
    <row r="8" spans="1:27" ht="13.5">
      <c r="A8" s="432"/>
      <c r="B8" s="407"/>
      <c r="C8" s="406"/>
      <c r="D8" s="15"/>
      <c r="E8" s="15"/>
      <c r="F8" s="15"/>
      <c r="G8" s="15"/>
      <c r="I8" s="403"/>
      <c r="J8" s="407">
        <f>+IF(１ページ!B37="","",１ページ!B37)</f>
      </c>
      <c r="K8" s="406"/>
      <c r="L8" s="78">
        <f>+IF(J8="","",１ページ!D37)</f>
      </c>
      <c r="M8" s="78"/>
      <c r="N8" s="78"/>
      <c r="O8" s="15">
        <f>N8*M8</f>
        <v>0</v>
      </c>
      <c r="P8" s="45"/>
      <c r="Q8" s="15">
        <f>+O8-P8</f>
        <v>0</v>
      </c>
      <c r="S8" s="403"/>
      <c r="T8" s="407">
        <f>+IF(１ページ!B37="","",１ページ!B37)</f>
      </c>
      <c r="U8" s="406"/>
      <c r="V8" s="78">
        <f>+IF(T8="","",１ページ!J37)</f>
      </c>
      <c r="W8" s="15">
        <v>0</v>
      </c>
      <c r="X8" s="15"/>
      <c r="Y8" s="15">
        <f>+IF(W8="","",W8*X8)</f>
        <v>0</v>
      </c>
      <c r="Z8" s="45">
        <f>Y8*0.15</f>
        <v>0</v>
      </c>
      <c r="AA8" s="15">
        <f aca="true" t="shared" si="0" ref="AA8:AA15">+IF(Y8="","",Y8-Z8)</f>
        <v>0</v>
      </c>
    </row>
    <row r="9" spans="1:27" ht="13.5">
      <c r="A9" s="432"/>
      <c r="B9" s="407"/>
      <c r="C9" s="406"/>
      <c r="D9" s="44"/>
      <c r="E9" s="15"/>
      <c r="F9" s="44"/>
      <c r="G9" s="15"/>
      <c r="I9" s="403"/>
      <c r="J9" s="406">
        <f>+IF(１ページ!B39="","",１ページ!B39)</f>
      </c>
      <c r="K9" s="406"/>
      <c r="L9" s="15">
        <f>+IF(J9="","",１ページ!D39)</f>
      </c>
      <c r="M9" s="15">
        <f>+IF(J9="","",１ページ!G39)</f>
      </c>
      <c r="N9" s="15">
        <f>+IF(M9="",0,O9/M9)</f>
        <v>0</v>
      </c>
      <c r="O9" s="15"/>
      <c r="P9" s="15"/>
      <c r="Q9" s="15">
        <f aca="true" t="shared" si="1" ref="Q9:Q15">O9-P9</f>
        <v>0</v>
      </c>
      <c r="S9" s="403"/>
      <c r="T9" s="406">
        <f>+IF(１ページ!B39="","",１ページ!B39)</f>
      </c>
      <c r="U9" s="406"/>
      <c r="V9" s="15">
        <f>+IF(T9="","",１ページ!J39)</f>
      </c>
      <c r="W9" s="15">
        <f>+IF(T9="","",１ページ!M39)</f>
      </c>
      <c r="X9" s="15"/>
      <c r="Y9" s="15">
        <f>+IF(W9="","",W9*X9)</f>
      </c>
      <c r="Z9" s="15"/>
      <c r="AA9" s="15">
        <f t="shared" si="0"/>
      </c>
    </row>
    <row r="10" spans="1:27" ht="13.5">
      <c r="A10" s="432"/>
      <c r="B10" s="406"/>
      <c r="C10" s="406"/>
      <c r="D10" s="44"/>
      <c r="E10" s="44"/>
      <c r="F10" s="44"/>
      <c r="G10" s="44"/>
      <c r="I10" s="403"/>
      <c r="J10" s="406">
        <f>+IF(１ページ!B41="","",１ページ!B41)</f>
      </c>
      <c r="K10" s="406"/>
      <c r="L10" s="15">
        <f>+IF(J10="","",１ページ!G41)</f>
      </c>
      <c r="M10" s="15">
        <f>+IF(J10="","",１ページ!G41)</f>
      </c>
      <c r="N10" s="15">
        <f aca="true" t="shared" si="2" ref="N10:N15">+IF(M10="",0,O10/M10)</f>
        <v>0</v>
      </c>
      <c r="O10" s="15"/>
      <c r="P10" s="15"/>
      <c r="Q10" s="15">
        <f t="shared" si="1"/>
        <v>0</v>
      </c>
      <c r="S10" s="403"/>
      <c r="T10" s="406">
        <f>+IF(１ページ!B41="","",１ページ!B41)</f>
      </c>
      <c r="U10" s="406"/>
      <c r="V10" s="15">
        <f>+IF(T10="","",１ページ!J41)</f>
      </c>
      <c r="W10" s="15">
        <f>+IF(T10="","",１ページ!M41)</f>
      </c>
      <c r="X10" s="44"/>
      <c r="Y10" s="15">
        <f>+IF(W10="","",W10*X10)</f>
      </c>
      <c r="Z10" s="45"/>
      <c r="AA10" s="15">
        <f t="shared" si="0"/>
      </c>
    </row>
    <row r="11" spans="1:27" ht="13.5">
      <c r="A11" s="432"/>
      <c r="B11" s="406"/>
      <c r="C11" s="406"/>
      <c r="D11" s="44"/>
      <c r="E11" s="44"/>
      <c r="F11" s="44"/>
      <c r="G11" s="44"/>
      <c r="I11" s="403"/>
      <c r="J11" s="406">
        <f>+IF(１ページ!B43="","",１ページ!B43)</f>
      </c>
      <c r="K11" s="406"/>
      <c r="L11" s="15">
        <f>+IF(J11="","",１ページ!G43)</f>
      </c>
      <c r="M11" s="15">
        <f>+IF(J11="","",１ページ!G43)</f>
      </c>
      <c r="N11" s="15">
        <f t="shared" si="2"/>
        <v>0</v>
      </c>
      <c r="O11" s="44"/>
      <c r="P11" s="44"/>
      <c r="Q11" s="15">
        <f t="shared" si="1"/>
        <v>0</v>
      </c>
      <c r="S11" s="403"/>
      <c r="T11" s="406">
        <f>+IF(１ページ!B43="","",１ページ!B43)</f>
      </c>
      <c r="U11" s="406"/>
      <c r="V11" s="15">
        <f>+IF(T11="","",１ページ!J43)</f>
      </c>
      <c r="W11" s="15">
        <f>+IF(T11="","",１ページ!M43)</f>
      </c>
      <c r="X11" s="44"/>
      <c r="Y11" s="15">
        <f>+IF(W11="","",W11*X11)</f>
      </c>
      <c r="Z11" s="15"/>
      <c r="AA11" s="15">
        <f t="shared" si="0"/>
      </c>
    </row>
    <row r="12" spans="1:27" ht="13.5">
      <c r="A12" s="432"/>
      <c r="B12" s="406"/>
      <c r="C12" s="406"/>
      <c r="D12" s="44"/>
      <c r="E12" s="44"/>
      <c r="F12" s="44"/>
      <c r="G12" s="44"/>
      <c r="I12" s="403"/>
      <c r="J12" s="416" t="s">
        <v>134</v>
      </c>
      <c r="K12" s="416"/>
      <c r="L12" s="15"/>
      <c r="M12" s="15"/>
      <c r="N12" s="15">
        <f t="shared" si="2"/>
        <v>0</v>
      </c>
      <c r="O12" s="15"/>
      <c r="P12" s="44"/>
      <c r="Q12" s="15">
        <f t="shared" si="1"/>
        <v>0</v>
      </c>
      <c r="S12" s="403"/>
      <c r="T12" s="416" t="s">
        <v>134</v>
      </c>
      <c r="U12" s="416"/>
      <c r="V12" s="15"/>
      <c r="W12" s="15"/>
      <c r="X12" s="15">
        <f>+IF(W12="",0,Y12/W12)</f>
        <v>0</v>
      </c>
      <c r="Y12" s="15"/>
      <c r="Z12" s="44"/>
      <c r="AA12" s="15">
        <f t="shared" si="0"/>
      </c>
    </row>
    <row r="13" spans="1:27" ht="13.5">
      <c r="A13" s="432"/>
      <c r="B13" s="406"/>
      <c r="C13" s="406"/>
      <c r="D13" s="44"/>
      <c r="E13" s="44"/>
      <c r="F13" s="44"/>
      <c r="G13" s="44"/>
      <c r="I13" s="403"/>
      <c r="J13" s="416" t="s">
        <v>77</v>
      </c>
      <c r="K13" s="416"/>
      <c r="L13" s="44"/>
      <c r="M13" s="44"/>
      <c r="N13" s="15">
        <f>+IF(M13="",0,O13/M13)</f>
        <v>0</v>
      </c>
      <c r="O13" s="15"/>
      <c r="P13" s="44"/>
      <c r="Q13" s="15">
        <f t="shared" si="1"/>
        <v>0</v>
      </c>
      <c r="S13" s="403"/>
      <c r="T13" s="416" t="s">
        <v>77</v>
      </c>
      <c r="U13" s="416"/>
      <c r="V13" s="15"/>
      <c r="W13" s="15"/>
      <c r="X13" s="15">
        <f>+IF(W13="",0,Y13/W13)</f>
        <v>0</v>
      </c>
      <c r="Y13" s="15">
        <f>W13*X13</f>
        <v>0</v>
      </c>
      <c r="Z13" s="44"/>
      <c r="AA13" s="15">
        <f t="shared" si="0"/>
        <v>0</v>
      </c>
    </row>
    <row r="14" spans="1:27" ht="13.5">
      <c r="A14" s="432"/>
      <c r="B14" s="406"/>
      <c r="C14" s="406"/>
      <c r="D14" s="44"/>
      <c r="E14" s="44"/>
      <c r="F14" s="44"/>
      <c r="G14" s="44"/>
      <c r="I14" s="403"/>
      <c r="J14" s="416" t="s">
        <v>78</v>
      </c>
      <c r="K14" s="416"/>
      <c r="L14" s="44"/>
      <c r="M14" s="44"/>
      <c r="N14" s="15">
        <f t="shared" si="2"/>
        <v>0</v>
      </c>
      <c r="O14" s="15"/>
      <c r="P14" s="44"/>
      <c r="Q14" s="15">
        <f t="shared" si="1"/>
        <v>0</v>
      </c>
      <c r="S14" s="403"/>
      <c r="T14" s="416" t="s">
        <v>79</v>
      </c>
      <c r="U14" s="416"/>
      <c r="V14" s="15"/>
      <c r="W14" s="15"/>
      <c r="X14" s="15">
        <f>+IF(W14="",0,Y14/W14)</f>
        <v>0</v>
      </c>
      <c r="Y14" s="15"/>
      <c r="Z14" s="15"/>
      <c r="AA14" s="15">
        <f t="shared" si="0"/>
      </c>
    </row>
    <row r="15" spans="1:27" ht="13.5">
      <c r="A15" s="432"/>
      <c r="B15" s="406"/>
      <c r="C15" s="406"/>
      <c r="D15" s="44"/>
      <c r="E15" s="44"/>
      <c r="F15" s="44"/>
      <c r="G15" s="44"/>
      <c r="I15" s="403"/>
      <c r="J15" s="416" t="s">
        <v>80</v>
      </c>
      <c r="K15" s="416"/>
      <c r="L15" s="44"/>
      <c r="M15" s="44"/>
      <c r="N15" s="15">
        <f t="shared" si="2"/>
        <v>0</v>
      </c>
      <c r="O15" s="15"/>
      <c r="P15" s="44"/>
      <c r="Q15" s="15">
        <f t="shared" si="1"/>
        <v>0</v>
      </c>
      <c r="S15" s="403"/>
      <c r="T15" s="416" t="s">
        <v>80</v>
      </c>
      <c r="U15" s="416"/>
      <c r="V15" s="15"/>
      <c r="W15" s="15"/>
      <c r="X15" s="15">
        <f>+IF(W15="",0,Y15/W15)</f>
        <v>0</v>
      </c>
      <c r="Y15" s="44"/>
      <c r="Z15" s="44"/>
      <c r="AA15" s="15">
        <f t="shared" si="0"/>
      </c>
    </row>
    <row r="16" spans="1:28" ht="13.5">
      <c r="A16" s="432"/>
      <c r="B16" s="409" t="s">
        <v>81</v>
      </c>
      <c r="C16" s="411"/>
      <c r="D16" s="44">
        <f>SUM(D7:D15)</f>
        <v>0</v>
      </c>
      <c r="E16" s="15">
        <f>SUM(E7:E15)</f>
        <v>0</v>
      </c>
      <c r="F16" s="15">
        <f>SUM(F7:F15)</f>
        <v>0</v>
      </c>
      <c r="G16" s="15">
        <f>SUM(G7:G15)</f>
        <v>0</v>
      </c>
      <c r="I16" s="404"/>
      <c r="J16" s="409" t="s">
        <v>81</v>
      </c>
      <c r="K16" s="411"/>
      <c r="L16" s="45">
        <f>+SUM(L7:L11)</f>
        <v>0</v>
      </c>
      <c r="M16" s="44"/>
      <c r="N16" s="44"/>
      <c r="O16" s="45">
        <f>SUM(O7:O15)</f>
        <v>0</v>
      </c>
      <c r="P16" s="45">
        <f>SUM(P7:P15)</f>
        <v>0</v>
      </c>
      <c r="Q16" s="45">
        <f>SUM(Q7:Q15)</f>
        <v>0</v>
      </c>
      <c r="S16" s="404"/>
      <c r="T16" s="444" t="s">
        <v>81</v>
      </c>
      <c r="U16" s="445"/>
      <c r="V16" s="44"/>
      <c r="W16" s="44"/>
      <c r="X16" s="44"/>
      <c r="Y16" s="45">
        <f>SUM(Y7:Y15)</f>
        <v>0</v>
      </c>
      <c r="Z16" s="45">
        <f>SUM(Z7:Z15)</f>
        <v>0</v>
      </c>
      <c r="AA16" s="45">
        <f>SUM(AA7:AA15)</f>
        <v>0</v>
      </c>
      <c r="AB16" s="32" t="s">
        <v>82</v>
      </c>
    </row>
    <row r="17" spans="1:25" ht="13.5">
      <c r="A17" s="432" t="s">
        <v>83</v>
      </c>
      <c r="B17" s="41" t="s">
        <v>12</v>
      </c>
      <c r="C17" s="41" t="s">
        <v>13</v>
      </c>
      <c r="D17" s="380" t="s">
        <v>62</v>
      </c>
      <c r="E17" s="380"/>
      <c r="F17" s="380" t="s">
        <v>63</v>
      </c>
      <c r="G17" s="380"/>
      <c r="I17" s="402" t="s">
        <v>83</v>
      </c>
      <c r="J17" s="41" t="s">
        <v>12</v>
      </c>
      <c r="K17" s="41" t="s">
        <v>13</v>
      </c>
      <c r="L17" s="409" t="s">
        <v>84</v>
      </c>
      <c r="M17" s="411"/>
      <c r="N17" s="421"/>
      <c r="O17" s="421"/>
      <c r="S17" s="402" t="s">
        <v>83</v>
      </c>
      <c r="T17" s="41" t="s">
        <v>12</v>
      </c>
      <c r="U17" s="41" t="s">
        <v>13</v>
      </c>
      <c r="V17" s="409" t="s">
        <v>85</v>
      </c>
      <c r="W17" s="411"/>
      <c r="X17" s="421"/>
      <c r="Y17" s="421"/>
    </row>
    <row r="18" spans="1:25" ht="14.25" thickBot="1">
      <c r="A18" s="432"/>
      <c r="B18" s="380" t="s">
        <v>14</v>
      </c>
      <c r="C18" s="41" t="s">
        <v>47</v>
      </c>
      <c r="D18" s="375"/>
      <c r="E18" s="375"/>
      <c r="F18" s="375"/>
      <c r="G18" s="375"/>
      <c r="I18" s="403"/>
      <c r="J18" s="380" t="s">
        <v>14</v>
      </c>
      <c r="K18" s="41" t="s">
        <v>47</v>
      </c>
      <c r="L18" s="375">
        <f>+IF(２ページ!J3="","",２ページ!J3)</f>
      </c>
      <c r="M18" s="375"/>
      <c r="N18" s="421"/>
      <c r="O18" s="421"/>
      <c r="S18" s="403"/>
      <c r="T18" s="439" t="s">
        <v>14</v>
      </c>
      <c r="U18" s="41" t="s">
        <v>47</v>
      </c>
      <c r="V18" s="375">
        <f>+２ページ!L3</f>
        <v>0</v>
      </c>
      <c r="W18" s="375"/>
      <c r="X18" s="421"/>
      <c r="Y18" s="421"/>
    </row>
    <row r="19" spans="1:27" ht="14.25" thickBot="1">
      <c r="A19" s="432"/>
      <c r="B19" s="380"/>
      <c r="C19" s="41" t="s">
        <v>52</v>
      </c>
      <c r="D19" s="375"/>
      <c r="E19" s="375"/>
      <c r="F19" s="375"/>
      <c r="G19" s="375"/>
      <c r="I19" s="403"/>
      <c r="J19" s="380"/>
      <c r="K19" s="41" t="s">
        <v>52</v>
      </c>
      <c r="L19" s="375">
        <f>+IF(２ページ!J4="","",２ページ!J4)</f>
      </c>
      <c r="M19" s="375"/>
      <c r="N19" s="421"/>
      <c r="O19" s="421"/>
      <c r="S19" s="403"/>
      <c r="T19" s="439"/>
      <c r="U19" s="41" t="s">
        <v>52</v>
      </c>
      <c r="V19" s="441">
        <f>+２ページ!L4</f>
        <v>0</v>
      </c>
      <c r="W19" s="441"/>
      <c r="X19" s="442" t="s">
        <v>86</v>
      </c>
      <c r="Y19" s="443"/>
      <c r="Z19" s="47">
        <f>ROUNDDOWN(AA16/4000000,2)</f>
        <v>0</v>
      </c>
      <c r="AA19" s="48" t="s">
        <v>136</v>
      </c>
    </row>
    <row r="20" spans="1:25" ht="13.5">
      <c r="A20" s="432"/>
      <c r="B20" s="380" t="s">
        <v>87</v>
      </c>
      <c r="C20" s="41" t="s">
        <v>47</v>
      </c>
      <c r="D20" s="375"/>
      <c r="E20" s="375"/>
      <c r="F20" s="375"/>
      <c r="G20" s="375"/>
      <c r="I20" s="403"/>
      <c r="J20" s="380" t="s">
        <v>87</v>
      </c>
      <c r="K20" s="41" t="s">
        <v>47</v>
      </c>
      <c r="L20" s="384">
        <f>+IF(２ページ!J6="","",２ページ!J6)</f>
      </c>
      <c r="M20" s="384"/>
      <c r="N20" s="421"/>
      <c r="O20" s="421"/>
      <c r="S20" s="403"/>
      <c r="T20" s="439" t="s">
        <v>87</v>
      </c>
      <c r="U20" s="41" t="s">
        <v>47</v>
      </c>
      <c r="V20" s="440">
        <f>+２ページ!L6</f>
        <v>0</v>
      </c>
      <c r="W20" s="440"/>
      <c r="X20" s="46"/>
      <c r="Y20" s="46"/>
    </row>
    <row r="21" spans="1:25" ht="14.25" thickBot="1">
      <c r="A21" s="432"/>
      <c r="B21" s="380"/>
      <c r="C21" s="41" t="s">
        <v>52</v>
      </c>
      <c r="D21" s="375"/>
      <c r="E21" s="375"/>
      <c r="F21" s="375"/>
      <c r="G21" s="375"/>
      <c r="I21" s="403"/>
      <c r="J21" s="380"/>
      <c r="K21" s="41" t="s">
        <v>52</v>
      </c>
      <c r="L21" s="375">
        <f>+IF(２ページ!J7="","",２ページ!J7:K7)</f>
      </c>
      <c r="M21" s="375"/>
      <c r="N21" s="421"/>
      <c r="O21" s="421"/>
      <c r="S21" s="403"/>
      <c r="T21" s="439"/>
      <c r="U21" s="41" t="s">
        <v>52</v>
      </c>
      <c r="V21" s="441">
        <f>+２ページ!L7</f>
        <v>0</v>
      </c>
      <c r="W21" s="441"/>
      <c r="X21" s="46"/>
      <c r="Y21" s="46"/>
    </row>
    <row r="22" spans="1:27" ht="14.25" thickBot="1">
      <c r="A22" s="432"/>
      <c r="B22" s="409" t="s">
        <v>81</v>
      </c>
      <c r="C22" s="411"/>
      <c r="D22" s="436">
        <f>SUM(D18:E21)</f>
        <v>0</v>
      </c>
      <c r="E22" s="436"/>
      <c r="F22" s="437">
        <f>SUM(F18:G21)</f>
        <v>0</v>
      </c>
      <c r="G22" s="437"/>
      <c r="I22" s="404"/>
      <c r="J22" s="409" t="s">
        <v>81</v>
      </c>
      <c r="K22" s="411"/>
      <c r="L22" s="438">
        <f>SUM(L18:M21)</f>
        <v>0</v>
      </c>
      <c r="M22" s="438"/>
      <c r="N22" s="421"/>
      <c r="O22" s="421"/>
      <c r="S22" s="404"/>
      <c r="T22" s="409" t="s">
        <v>81</v>
      </c>
      <c r="U22" s="411"/>
      <c r="V22" s="433">
        <f>SUM(V18:W21)</f>
        <v>0</v>
      </c>
      <c r="W22" s="433"/>
      <c r="X22" s="434" t="s">
        <v>163</v>
      </c>
      <c r="Y22" s="435"/>
      <c r="Z22" s="77">
        <f>ROUNDDOWN(Z54/1900,2)</f>
        <v>2.33</v>
      </c>
      <c r="AA22" s="48" t="s">
        <v>137</v>
      </c>
    </row>
    <row r="23" spans="1:25" ht="13.5">
      <c r="A23" s="432" t="s">
        <v>88</v>
      </c>
      <c r="B23" s="424" t="s">
        <v>89</v>
      </c>
      <c r="C23" s="424"/>
      <c r="D23" s="380" t="s">
        <v>62</v>
      </c>
      <c r="E23" s="380"/>
      <c r="F23" s="380" t="s">
        <v>63</v>
      </c>
      <c r="G23" s="380"/>
      <c r="I23" s="402" t="s">
        <v>88</v>
      </c>
      <c r="J23" s="409" t="s">
        <v>89</v>
      </c>
      <c r="K23" s="411"/>
      <c r="L23" s="409" t="s">
        <v>84</v>
      </c>
      <c r="M23" s="411"/>
      <c r="N23" s="421"/>
      <c r="O23" s="421"/>
      <c r="S23" s="402" t="s">
        <v>88</v>
      </c>
      <c r="T23" s="380" t="s">
        <v>89</v>
      </c>
      <c r="U23" s="380"/>
      <c r="V23" s="380" t="s">
        <v>85</v>
      </c>
      <c r="W23" s="380"/>
      <c r="X23" s="46"/>
      <c r="Y23" s="46"/>
    </row>
    <row r="24" spans="1:25" ht="13.5">
      <c r="A24" s="432"/>
      <c r="B24" s="424" t="s">
        <v>90</v>
      </c>
      <c r="C24" s="424"/>
      <c r="D24" s="375"/>
      <c r="E24" s="375"/>
      <c r="F24" s="375"/>
      <c r="G24" s="375"/>
      <c r="I24" s="403"/>
      <c r="J24" s="424" t="s">
        <v>90</v>
      </c>
      <c r="K24" s="424"/>
      <c r="L24" s="375">
        <f>+IF(２ページ!J10="","",２ページ!J10)</f>
      </c>
      <c r="M24" s="375"/>
      <c r="N24" s="421"/>
      <c r="O24" s="421"/>
      <c r="S24" s="403"/>
      <c r="T24" s="424" t="s">
        <v>90</v>
      </c>
      <c r="U24" s="424"/>
      <c r="V24" s="375">
        <f>+IF(２ページ!L10="","",２ページ!L10)</f>
      </c>
      <c r="W24" s="375"/>
      <c r="X24" s="46"/>
      <c r="Y24" s="46"/>
    </row>
    <row r="25" spans="1:25" ht="13.5">
      <c r="A25" s="432"/>
      <c r="B25" s="424" t="s">
        <v>91</v>
      </c>
      <c r="C25" s="424"/>
      <c r="D25" s="375"/>
      <c r="E25" s="375"/>
      <c r="F25" s="375"/>
      <c r="G25" s="375"/>
      <c r="I25" s="403"/>
      <c r="J25" s="424" t="s">
        <v>91</v>
      </c>
      <c r="K25" s="424"/>
      <c r="L25" s="375">
        <f>+IF(２ページ!J11="","",２ページ!J11)</f>
      </c>
      <c r="M25" s="375"/>
      <c r="N25" s="421"/>
      <c r="O25" s="421"/>
      <c r="S25" s="403"/>
      <c r="T25" s="424" t="s">
        <v>91</v>
      </c>
      <c r="U25" s="424"/>
      <c r="V25" s="375">
        <f>+IF(２ページ!L11="","",２ページ!L11)</f>
      </c>
      <c r="W25" s="375"/>
      <c r="X25" s="46"/>
      <c r="Y25" s="46"/>
    </row>
    <row r="26" spans="1:25" ht="14.25">
      <c r="A26" s="432"/>
      <c r="B26" s="424" t="s">
        <v>92</v>
      </c>
      <c r="C26" s="424"/>
      <c r="D26" s="375"/>
      <c r="E26" s="375"/>
      <c r="F26" s="375"/>
      <c r="G26" s="375"/>
      <c r="I26" s="403"/>
      <c r="J26" s="424" t="s">
        <v>92</v>
      </c>
      <c r="K26" s="424"/>
      <c r="L26" s="375">
        <f>+IF(２ページ!J12="","",２ページ!J12)</f>
      </c>
      <c r="M26" s="375"/>
      <c r="N26" s="421"/>
      <c r="O26" s="421"/>
      <c r="S26" s="403"/>
      <c r="T26" s="424" t="s">
        <v>92</v>
      </c>
      <c r="U26" s="424"/>
      <c r="V26" s="375">
        <f>+IF(２ページ!L12="","",２ページ!L12)</f>
      </c>
      <c r="W26" s="375"/>
      <c r="X26" s="46"/>
      <c r="Y26" s="16" t="s">
        <v>138</v>
      </c>
    </row>
    <row r="27" spans="1:25" ht="13.5">
      <c r="A27" s="432"/>
      <c r="B27" s="424" t="s">
        <v>93</v>
      </c>
      <c r="C27" s="424"/>
      <c r="D27" s="375"/>
      <c r="E27" s="375"/>
      <c r="F27" s="375"/>
      <c r="G27" s="375"/>
      <c r="I27" s="403"/>
      <c r="J27" s="424" t="s">
        <v>93</v>
      </c>
      <c r="K27" s="424"/>
      <c r="L27" s="375">
        <f>+IF(２ページ!J13="","",２ページ!J13)</f>
      </c>
      <c r="M27" s="375"/>
      <c r="N27" s="421"/>
      <c r="O27" s="421"/>
      <c r="S27" s="403"/>
      <c r="T27" s="424" t="s">
        <v>93</v>
      </c>
      <c r="U27" s="424"/>
      <c r="V27" s="375">
        <f>+IF(２ページ!L13="","",２ページ!L13)</f>
      </c>
      <c r="W27" s="375"/>
      <c r="X27" s="46"/>
      <c r="Y27" s="46"/>
    </row>
    <row r="28" spans="1:25" ht="13.5">
      <c r="A28" s="432"/>
      <c r="B28" s="424" t="s">
        <v>54</v>
      </c>
      <c r="C28" s="424"/>
      <c r="D28" s="375"/>
      <c r="E28" s="375"/>
      <c r="F28" s="375"/>
      <c r="G28" s="375"/>
      <c r="I28" s="403"/>
      <c r="J28" s="424" t="s">
        <v>54</v>
      </c>
      <c r="K28" s="424"/>
      <c r="L28" s="375">
        <f>+IF(２ページ!J14="","",２ページ!J14)</f>
      </c>
      <c r="M28" s="375"/>
      <c r="N28" s="421"/>
      <c r="O28" s="421"/>
      <c r="S28" s="403"/>
      <c r="T28" s="424" t="s">
        <v>54</v>
      </c>
      <c r="U28" s="424"/>
      <c r="V28" s="375">
        <f>+IF(２ページ!L14="","",２ページ!L14)</f>
      </c>
      <c r="W28" s="375"/>
      <c r="X28" s="46"/>
      <c r="Y28" s="46"/>
    </row>
    <row r="29" spans="1:25" ht="14.25" thickBot="1">
      <c r="A29" s="432"/>
      <c r="B29" s="424" t="s">
        <v>94</v>
      </c>
      <c r="C29" s="424"/>
      <c r="D29" s="375"/>
      <c r="E29" s="375"/>
      <c r="F29" s="375"/>
      <c r="G29" s="375"/>
      <c r="I29" s="403"/>
      <c r="J29" s="424" t="s">
        <v>94</v>
      </c>
      <c r="K29" s="424"/>
      <c r="L29" s="375">
        <f>+IF(２ページ!J15="","",２ページ!J15)</f>
      </c>
      <c r="M29" s="375"/>
      <c r="N29" s="421"/>
      <c r="O29" s="421"/>
      <c r="S29" s="403"/>
      <c r="T29" s="424" t="s">
        <v>94</v>
      </c>
      <c r="U29" s="424"/>
      <c r="V29" s="375">
        <f>+IF(２ページ!L15="","",２ページ!L15)</f>
      </c>
      <c r="W29" s="375"/>
      <c r="X29" s="46"/>
      <c r="Y29" s="46"/>
    </row>
    <row r="30" spans="1:27" ht="23.25" thickBot="1">
      <c r="A30" s="432"/>
      <c r="B30" s="424" t="s">
        <v>95</v>
      </c>
      <c r="C30" s="424"/>
      <c r="D30" s="375"/>
      <c r="E30" s="375"/>
      <c r="F30" s="375"/>
      <c r="G30" s="375"/>
      <c r="I30" s="404"/>
      <c r="J30" s="409" t="s">
        <v>95</v>
      </c>
      <c r="K30" s="411"/>
      <c r="L30" s="375"/>
      <c r="M30" s="375"/>
      <c r="N30" s="421"/>
      <c r="O30" s="421"/>
      <c r="P30" s="17" t="s">
        <v>96</v>
      </c>
      <c r="Q30" s="49">
        <f>IF(F22+L22=0,"",((L22+L30)/(F22+F30)))</f>
      </c>
      <c r="S30" s="404"/>
      <c r="T30" s="409" t="s">
        <v>95</v>
      </c>
      <c r="U30" s="411"/>
      <c r="V30" s="375">
        <v>0</v>
      </c>
      <c r="W30" s="375"/>
      <c r="X30" s="46"/>
      <c r="Y30" s="46"/>
      <c r="Z30" s="18"/>
      <c r="AA30" s="50"/>
    </row>
    <row r="31" spans="1:25" ht="13.5">
      <c r="A31" s="432" t="s">
        <v>24</v>
      </c>
      <c r="B31" s="424" t="s">
        <v>97</v>
      </c>
      <c r="C31" s="424"/>
      <c r="D31" s="380" t="s">
        <v>62</v>
      </c>
      <c r="E31" s="380"/>
      <c r="F31" s="380" t="s">
        <v>63</v>
      </c>
      <c r="G31" s="380"/>
      <c r="I31" s="402" t="s">
        <v>24</v>
      </c>
      <c r="J31" s="409" t="s">
        <v>97</v>
      </c>
      <c r="K31" s="411"/>
      <c r="L31" s="409" t="s">
        <v>84</v>
      </c>
      <c r="M31" s="411"/>
      <c r="N31" s="421"/>
      <c r="O31" s="421"/>
      <c r="S31" s="402" t="s">
        <v>24</v>
      </c>
      <c r="T31" s="380" t="s">
        <v>97</v>
      </c>
      <c r="U31" s="380"/>
      <c r="V31" s="380" t="s">
        <v>85</v>
      </c>
      <c r="W31" s="380"/>
      <c r="X31" s="46" t="s">
        <v>98</v>
      </c>
      <c r="Y31" s="46"/>
    </row>
    <row r="32" spans="1:25" ht="13.5">
      <c r="A32" s="432"/>
      <c r="B32" s="424" t="s">
        <v>99</v>
      </c>
      <c r="C32" s="424"/>
      <c r="D32" s="417"/>
      <c r="E32" s="418"/>
      <c r="F32" s="417"/>
      <c r="G32" s="418"/>
      <c r="I32" s="403"/>
      <c r="J32" s="425" t="s">
        <v>99</v>
      </c>
      <c r="K32" s="426"/>
      <c r="L32" s="417">
        <f>+IF(J32="","",IF(ISERROR(VLOOKUP(J$32:J$45,２ページ!D$26:L$35,6,0)),"",VLOOKUP(J$32:J$45,２ページ!D$26:L$35,6,0)))</f>
      </c>
      <c r="M32" s="418"/>
      <c r="N32" s="421"/>
      <c r="O32" s="421"/>
      <c r="P32" s="51"/>
      <c r="Q32" s="51"/>
      <c r="R32" s="52"/>
      <c r="S32" s="403"/>
      <c r="T32" s="425" t="s">
        <v>99</v>
      </c>
      <c r="U32" s="426"/>
      <c r="V32" s="417">
        <f>+IF(T32="","",IF(ISERROR(VLOOKUP(T$32:T$45,２ページ!D$26:L$35,8,0)),"",VLOOKUP(T$32:T$45,２ページ!D$26:L$35,8,0)))</f>
      </c>
      <c r="W32" s="418"/>
      <c r="X32" s="46" t="s">
        <v>100</v>
      </c>
      <c r="Y32" s="46"/>
    </row>
    <row r="33" spans="1:27" ht="13.5">
      <c r="A33" s="432"/>
      <c r="B33" s="424" t="s">
        <v>101</v>
      </c>
      <c r="C33" s="424"/>
      <c r="D33" s="418"/>
      <c r="E33" s="418"/>
      <c r="F33" s="418"/>
      <c r="G33" s="418"/>
      <c r="I33" s="403"/>
      <c r="J33" s="425" t="s">
        <v>101</v>
      </c>
      <c r="K33" s="426"/>
      <c r="L33" s="417">
        <f>+IF(J33="","",IF(ISERROR(VLOOKUP(J$32:J$45,２ページ!D$26:L$35,6,0)),"",VLOOKUP(J$32:J$45,２ページ!D$26:L$35,6,0)))</f>
      </c>
      <c r="M33" s="418"/>
      <c r="N33" s="421"/>
      <c r="O33" s="421"/>
      <c r="P33" s="51"/>
      <c r="Q33" s="51"/>
      <c r="R33" s="52"/>
      <c r="S33" s="403"/>
      <c r="T33" s="425" t="s">
        <v>101</v>
      </c>
      <c r="U33" s="426"/>
      <c r="V33" s="417">
        <f>+IF(T33="","",IF(ISERROR(VLOOKUP(T$32:T$45,２ページ!D$26:L$35,8,0)),"",VLOOKUP(T$32:T$45,２ページ!D$26:L$35,8,0)))</f>
      </c>
      <c r="W33" s="418"/>
      <c r="X33" s="431" t="s">
        <v>167</v>
      </c>
      <c r="Y33" s="430"/>
      <c r="Z33" s="430"/>
      <c r="AA33" s="430"/>
    </row>
    <row r="34" spans="1:27" ht="13.5">
      <c r="A34" s="432"/>
      <c r="B34" s="424" t="s">
        <v>102</v>
      </c>
      <c r="C34" s="424"/>
      <c r="D34" s="418"/>
      <c r="E34" s="418"/>
      <c r="F34" s="418"/>
      <c r="G34" s="418"/>
      <c r="I34" s="403"/>
      <c r="J34" s="425" t="s">
        <v>102</v>
      </c>
      <c r="K34" s="426"/>
      <c r="L34" s="417">
        <f>+IF(J34="","",IF(ISERROR(VLOOKUP(J$32:J$45,２ページ!D$26:L$35,6,0)),"",VLOOKUP(J$32:J$45,２ページ!D$26:L$35,6,0)))</f>
      </c>
      <c r="M34" s="418"/>
      <c r="N34" s="421"/>
      <c r="O34" s="421"/>
      <c r="P34" s="51"/>
      <c r="Q34" s="51"/>
      <c r="R34" s="52"/>
      <c r="S34" s="403"/>
      <c r="T34" s="425" t="s">
        <v>102</v>
      </c>
      <c r="U34" s="426"/>
      <c r="V34" s="417">
        <f>+IF(T34="","",IF(ISERROR(VLOOKUP(T$32:T$45,２ページ!D$26:L$35,8,0)),"",VLOOKUP(T$32:T$45,２ページ!D$26:L$35,8,0)))</f>
      </c>
      <c r="W34" s="418"/>
      <c r="X34" s="429" t="s">
        <v>164</v>
      </c>
      <c r="Y34" s="430"/>
      <c r="Z34" s="430"/>
      <c r="AA34" s="430"/>
    </row>
    <row r="35" spans="1:25" ht="13.5">
      <c r="A35" s="432"/>
      <c r="B35" s="424" t="s">
        <v>140</v>
      </c>
      <c r="C35" s="424"/>
      <c r="D35" s="417"/>
      <c r="E35" s="418"/>
      <c r="F35" s="417"/>
      <c r="G35" s="418"/>
      <c r="I35" s="403"/>
      <c r="J35" s="425" t="s">
        <v>140</v>
      </c>
      <c r="K35" s="426"/>
      <c r="L35" s="417">
        <f>+IF(J35="","",IF(ISERROR(VLOOKUP(J$32:J$45,２ページ!D$26:L$35,6,0)),"",VLOOKUP(J$32:J$45,２ページ!D$26:L$35,6,0)))</f>
      </c>
      <c r="M35" s="418"/>
      <c r="N35" s="421"/>
      <c r="O35" s="421"/>
      <c r="P35" s="51"/>
      <c r="Q35" s="51"/>
      <c r="R35" s="52"/>
      <c r="S35" s="403"/>
      <c r="T35" s="425" t="s">
        <v>140</v>
      </c>
      <c r="U35" s="426"/>
      <c r="V35" s="417">
        <f>+IF(T35="","",IF(ISERROR(VLOOKUP(T$32:T$45,２ページ!D$26:L$35,8,0)),"",VLOOKUP(T$32:T$45,２ページ!D$26:L$35,8,0)))</f>
      </c>
      <c r="W35" s="418"/>
      <c r="X35" s="46"/>
      <c r="Y35" s="46"/>
    </row>
    <row r="36" spans="1:25" ht="13.5">
      <c r="A36" s="432"/>
      <c r="B36" s="424" t="s">
        <v>141</v>
      </c>
      <c r="C36" s="424"/>
      <c r="D36" s="417"/>
      <c r="E36" s="418"/>
      <c r="F36" s="417"/>
      <c r="G36" s="418"/>
      <c r="I36" s="403"/>
      <c r="J36" s="425" t="s">
        <v>141</v>
      </c>
      <c r="K36" s="426"/>
      <c r="L36" s="417">
        <f>+IF(J36="","",IF(ISERROR(VLOOKUP(J$32:J$45,２ページ!D$26:L$35,6,0)),"",VLOOKUP(J$32:J$45,２ページ!D$26:L$35,6,0)))</f>
      </c>
      <c r="M36" s="418"/>
      <c r="N36" s="421"/>
      <c r="O36" s="421"/>
      <c r="P36" s="51"/>
      <c r="Q36" s="51"/>
      <c r="R36" s="52"/>
      <c r="S36" s="403"/>
      <c r="T36" s="425" t="s">
        <v>141</v>
      </c>
      <c r="U36" s="426"/>
      <c r="V36" s="417">
        <f>+IF(T36="","",IF(ISERROR(VLOOKUP(T$32:T$45,２ページ!D$26:L$35,8,0)),"",VLOOKUP(T$32:T$45,２ページ!D$26:L$35,8,0)))</f>
      </c>
      <c r="W36" s="418"/>
      <c r="X36" s="46"/>
      <c r="Y36" s="46"/>
    </row>
    <row r="37" spans="1:25" ht="13.5">
      <c r="A37" s="432"/>
      <c r="B37" s="424" t="s">
        <v>142</v>
      </c>
      <c r="C37" s="424"/>
      <c r="D37" s="417"/>
      <c r="E37" s="418"/>
      <c r="F37" s="417"/>
      <c r="G37" s="418"/>
      <c r="I37" s="403"/>
      <c r="J37" s="425" t="s">
        <v>142</v>
      </c>
      <c r="K37" s="426"/>
      <c r="L37" s="417">
        <f>+IF(J37="","",IF(ISERROR(VLOOKUP(J$32:J$45,２ページ!D$26:L$35,6,0)),"",VLOOKUP(J$32:J$45,２ページ!D$26:L$35,6,0)))</f>
      </c>
      <c r="M37" s="418"/>
      <c r="N37" s="421"/>
      <c r="O37" s="421"/>
      <c r="P37" s="51"/>
      <c r="Q37" s="51"/>
      <c r="R37" s="52"/>
      <c r="S37" s="403"/>
      <c r="T37" s="425" t="s">
        <v>142</v>
      </c>
      <c r="U37" s="426"/>
      <c r="V37" s="417">
        <f>+IF(T37="","",IF(ISERROR(VLOOKUP(T$32:T$45,２ページ!D$26:L$35,8,0)),"",VLOOKUP(T$32:T$45,２ページ!D$26:L$35,8,0)))</f>
      </c>
      <c r="W37" s="418"/>
      <c r="X37" s="46"/>
      <c r="Y37" s="46"/>
    </row>
    <row r="38" spans="1:25" ht="13.5">
      <c r="A38" s="432"/>
      <c r="B38" s="424" t="s">
        <v>50</v>
      </c>
      <c r="C38" s="424"/>
      <c r="D38" s="417"/>
      <c r="E38" s="418"/>
      <c r="F38" s="417"/>
      <c r="G38" s="418"/>
      <c r="I38" s="403"/>
      <c r="J38" s="427" t="s">
        <v>50</v>
      </c>
      <c r="K38" s="428"/>
      <c r="L38" s="417">
        <f>+IF(J38="","",IF(ISERROR(VLOOKUP(J$32:J$45,２ページ!D$26:L$35,6,0)),"",VLOOKUP(J$32:J$45,２ページ!D$26:L$35,6,0)))</f>
      </c>
      <c r="M38" s="418"/>
      <c r="N38" s="421"/>
      <c r="O38" s="421"/>
      <c r="S38" s="403"/>
      <c r="T38" s="427" t="s">
        <v>50</v>
      </c>
      <c r="U38" s="428"/>
      <c r="V38" s="417">
        <f>+IF(T38="","",IF(ISERROR(VLOOKUP(T$32:T$45,２ページ!D$26:L$35,8,0)),"",VLOOKUP(T$32:T$45,２ページ!D$26:L$35,8,0)))</f>
      </c>
      <c r="W38" s="418"/>
      <c r="X38" s="46"/>
      <c r="Y38" s="46"/>
    </row>
    <row r="39" spans="1:25" ht="13.5">
      <c r="A39" s="432"/>
      <c r="B39" s="424" t="s">
        <v>139</v>
      </c>
      <c r="C39" s="424"/>
      <c r="D39" s="417"/>
      <c r="E39" s="418"/>
      <c r="F39" s="417"/>
      <c r="G39" s="418"/>
      <c r="I39" s="403"/>
      <c r="J39" s="423" t="s">
        <v>49</v>
      </c>
      <c r="K39" s="424"/>
      <c r="L39" s="417">
        <f>+IF(J39="","",IF(ISERROR(VLOOKUP(J$32:J$45,２ページ!D$26:L$35,6,0)),"",VLOOKUP(J$32:J$45,２ページ!D$26:L$35,6,0)))</f>
      </c>
      <c r="M39" s="418"/>
      <c r="N39" s="421"/>
      <c r="O39" s="421"/>
      <c r="S39" s="403"/>
      <c r="T39" s="423" t="s">
        <v>49</v>
      </c>
      <c r="U39" s="424"/>
      <c r="V39" s="417">
        <f>+IF(T39="","",IF(ISERROR(VLOOKUP(T$32:T$45,２ページ!D$26:L$35,8,0)),"",VLOOKUP(T$32:T$45,２ページ!D$26:L$35,8,0)))</f>
      </c>
      <c r="W39" s="418"/>
      <c r="X39" s="46"/>
      <c r="Y39" s="46"/>
    </row>
    <row r="40" spans="1:25" ht="13.5">
      <c r="A40" s="432"/>
      <c r="B40" s="424" t="s">
        <v>51</v>
      </c>
      <c r="C40" s="424"/>
      <c r="D40" s="417"/>
      <c r="E40" s="418"/>
      <c r="F40" s="417"/>
      <c r="G40" s="418"/>
      <c r="I40" s="403"/>
      <c r="J40" s="423" t="s">
        <v>51</v>
      </c>
      <c r="K40" s="424"/>
      <c r="L40" s="417">
        <f>+IF(J40="","",IF(ISERROR(VLOOKUP(J$32:J$45,２ページ!D$26:L$35,6,0)),"",VLOOKUP(J$32:J$45,２ページ!D$26:L$35,6,0)))</f>
      </c>
      <c r="M40" s="418"/>
      <c r="N40" s="421"/>
      <c r="O40" s="421"/>
      <c r="S40" s="403"/>
      <c r="T40" s="423" t="s">
        <v>51</v>
      </c>
      <c r="U40" s="424"/>
      <c r="V40" s="417">
        <f>+IF(T40="","",IF(ISERROR(VLOOKUP(T$32:T$45,２ページ!D$26:L$35,8,0)),"",VLOOKUP(T$32:T$45,２ページ!D$26:L$35,8,0)))</f>
      </c>
      <c r="W40" s="418"/>
      <c r="X40" s="46"/>
      <c r="Y40" s="46"/>
    </row>
    <row r="41" spans="1:25" ht="13.5">
      <c r="A41" s="432"/>
      <c r="B41" s="424" t="s">
        <v>143</v>
      </c>
      <c r="C41" s="424"/>
      <c r="D41" s="417"/>
      <c r="E41" s="418"/>
      <c r="F41" s="417"/>
      <c r="G41" s="418"/>
      <c r="I41" s="403"/>
      <c r="J41" s="423" t="s">
        <v>143</v>
      </c>
      <c r="K41" s="424"/>
      <c r="L41" s="417">
        <f>+IF(J41="","",IF(ISERROR(VLOOKUP(J$32:J$45,２ページ!D$26:L$35,6,0)),"",VLOOKUP(J$32:J$45,２ページ!D$26:L$35,6,0)))</f>
      </c>
      <c r="M41" s="418"/>
      <c r="N41" s="421"/>
      <c r="O41" s="421"/>
      <c r="S41" s="403"/>
      <c r="T41" s="423" t="s">
        <v>143</v>
      </c>
      <c r="U41" s="424"/>
      <c r="V41" s="417">
        <f>+IF(T41="","",IF(ISERROR(VLOOKUP(T$32:T$45,２ページ!D$26:L$35,8,0)),"",VLOOKUP(T$32:T$45,２ページ!D$26:L$35,8,0)))</f>
      </c>
      <c r="W41" s="418"/>
      <c r="X41" s="46"/>
      <c r="Y41" s="46"/>
    </row>
    <row r="42" spans="1:25" ht="13.5">
      <c r="A42" s="432"/>
      <c r="B42" s="424" t="s">
        <v>144</v>
      </c>
      <c r="C42" s="424"/>
      <c r="D42" s="417"/>
      <c r="E42" s="418"/>
      <c r="F42" s="417"/>
      <c r="G42" s="418"/>
      <c r="I42" s="403"/>
      <c r="J42" s="423" t="s">
        <v>144</v>
      </c>
      <c r="K42" s="424"/>
      <c r="L42" s="417">
        <f>+IF(J42="","",IF(ISERROR(VLOOKUP(J$32:J$45,２ページ!D$26:L$35,6,0)),"",VLOOKUP(J$32:J$45,２ページ!D$26:L$35,6,0)))</f>
      </c>
      <c r="M42" s="418"/>
      <c r="N42" s="421"/>
      <c r="O42" s="421"/>
      <c r="S42" s="403"/>
      <c r="T42" s="423" t="s">
        <v>144</v>
      </c>
      <c r="U42" s="424"/>
      <c r="V42" s="417">
        <f>+IF(T42="","",IF(ISERROR(VLOOKUP(T$32:T$45,２ページ!D$26:L$35,8,0)),"",VLOOKUP(T$32:T$45,２ページ!D$26:L$35,8,0)))</f>
      </c>
      <c r="W42" s="418"/>
      <c r="X42" s="46"/>
      <c r="Y42" s="46"/>
    </row>
    <row r="43" spans="1:25" ht="13.5">
      <c r="A43" s="432"/>
      <c r="B43" s="424" t="s">
        <v>103</v>
      </c>
      <c r="C43" s="424"/>
      <c r="D43" s="418"/>
      <c r="E43" s="418"/>
      <c r="F43" s="418"/>
      <c r="G43" s="418"/>
      <c r="I43" s="403"/>
      <c r="J43" s="423" t="s">
        <v>103</v>
      </c>
      <c r="K43" s="424"/>
      <c r="L43" s="417">
        <f>+IF(J43="","",IF(ISERROR(VLOOKUP(J$32:J$45,２ページ!D$26:L$35,6,0)),"",VLOOKUP(J$32:J$45,２ページ!D$26:L$35,6,0)))</f>
      </c>
      <c r="M43" s="418"/>
      <c r="N43" s="421"/>
      <c r="O43" s="421"/>
      <c r="S43" s="403"/>
      <c r="T43" s="423" t="s">
        <v>103</v>
      </c>
      <c r="U43" s="424"/>
      <c r="V43" s="417">
        <f>+IF(T43="","",IF(ISERROR(VLOOKUP(T$32:T$45,２ページ!D$26:L$35,8,0)),"",VLOOKUP(T$32:T$45,２ページ!D$26:L$35,8,0)))</f>
      </c>
      <c r="W43" s="418"/>
      <c r="X43" s="46"/>
      <c r="Y43" s="46"/>
    </row>
    <row r="44" spans="1:25" ht="13.5">
      <c r="A44" s="432"/>
      <c r="B44" s="416" t="s">
        <v>104</v>
      </c>
      <c r="C44" s="416"/>
      <c r="D44" s="422"/>
      <c r="E44" s="375"/>
      <c r="F44" s="422"/>
      <c r="G44" s="375"/>
      <c r="I44" s="403"/>
      <c r="J44" s="415" t="s">
        <v>104</v>
      </c>
      <c r="K44" s="416"/>
      <c r="L44" s="417">
        <f>+IF(J44="","",IF(ISERROR(VLOOKUP(J$32:J$45,２ページ!D$26:L$35,6,0)),"",VLOOKUP(J$32:J$45,２ページ!D$26:L$35,6,0)))</f>
      </c>
      <c r="M44" s="418"/>
      <c r="N44" s="421"/>
      <c r="O44" s="421"/>
      <c r="S44" s="403"/>
      <c r="T44" s="415" t="s">
        <v>104</v>
      </c>
      <c r="U44" s="416"/>
      <c r="V44" s="417">
        <f>+IF(T44="","",IF(ISERROR(VLOOKUP(T$32:T$45,２ページ!D$26:L$35,8,0)),"",VLOOKUP(T$32:T$45,２ページ!D$26:L$35,8,0)))</f>
      </c>
      <c r="W44" s="418"/>
      <c r="X44" s="46"/>
      <c r="Y44" s="46"/>
    </row>
    <row r="45" spans="1:25" ht="13.5">
      <c r="A45" s="432"/>
      <c r="B45" s="415" t="s">
        <v>151</v>
      </c>
      <c r="C45" s="416"/>
      <c r="D45" s="422"/>
      <c r="E45" s="375"/>
      <c r="F45" s="422"/>
      <c r="G45" s="375"/>
      <c r="I45" s="403"/>
      <c r="J45" s="415" t="s">
        <v>151</v>
      </c>
      <c r="K45" s="416"/>
      <c r="L45" s="417">
        <f>+IF(J45="","",IF(ISERROR(VLOOKUP(J$32:J$45,２ページ!D$26:L$35,6,0)),"",VLOOKUP(J$32:J$45,２ページ!D$26:L$35,6,0)))</f>
      </c>
      <c r="M45" s="418"/>
      <c r="N45" s="421"/>
      <c r="O45" s="421"/>
      <c r="S45" s="403"/>
      <c r="T45" s="415" t="s">
        <v>151</v>
      </c>
      <c r="U45" s="416"/>
      <c r="V45" s="417">
        <f>+IF(T45="","",IF(ISERROR(VLOOKUP(T$32:T$45,２ページ!D$26:L$35,8,0)),"",VLOOKUP(T$32:T$45,２ページ!D$26:L$35,8,0)))</f>
      </c>
      <c r="W45" s="418"/>
      <c r="X45" s="46"/>
      <c r="Y45" s="46"/>
    </row>
    <row r="46" spans="1:25" ht="13.5">
      <c r="A46" s="432"/>
      <c r="B46" s="416"/>
      <c r="C46" s="416"/>
      <c r="D46" s="375"/>
      <c r="E46" s="375"/>
      <c r="F46" s="375"/>
      <c r="G46" s="375"/>
      <c r="I46" s="404"/>
      <c r="J46" s="419"/>
      <c r="K46" s="419"/>
      <c r="L46" s="420"/>
      <c r="M46" s="420"/>
      <c r="N46" s="421"/>
      <c r="O46" s="421"/>
      <c r="S46" s="404"/>
      <c r="T46" s="419"/>
      <c r="U46" s="419"/>
      <c r="V46" s="417">
        <f>+IF(T46="","",IF(ISERROR(VLOOKUP(T$32:T$45,２ページ!D$26:L$35,8,0)),"",VLOOKUP(T$32:T$45,２ページ!D$26:L$35,8,0)))</f>
      </c>
      <c r="W46" s="418"/>
      <c r="X46" s="46"/>
      <c r="Y46" s="46"/>
    </row>
    <row r="47" spans="1:26" ht="13.5">
      <c r="A47" s="396" t="s">
        <v>105</v>
      </c>
      <c r="B47" s="389" t="s">
        <v>37</v>
      </c>
      <c r="C47" s="391"/>
      <c r="D47" s="413" t="s">
        <v>26</v>
      </c>
      <c r="E47" s="408" t="s">
        <v>106</v>
      </c>
      <c r="F47" s="409" t="s">
        <v>107</v>
      </c>
      <c r="G47" s="411"/>
      <c r="I47" s="402" t="s">
        <v>105</v>
      </c>
      <c r="J47" s="380" t="s">
        <v>37</v>
      </c>
      <c r="K47" s="380"/>
      <c r="L47" s="380" t="s">
        <v>26</v>
      </c>
      <c r="M47" s="408" t="s">
        <v>106</v>
      </c>
      <c r="N47" s="380" t="s">
        <v>107</v>
      </c>
      <c r="O47" s="380"/>
      <c r="S47" s="402" t="s">
        <v>105</v>
      </c>
      <c r="T47" s="380" t="s">
        <v>37</v>
      </c>
      <c r="U47" s="380"/>
      <c r="V47" s="380" t="s">
        <v>26</v>
      </c>
      <c r="W47" s="408" t="s">
        <v>106</v>
      </c>
      <c r="X47" s="409" t="s">
        <v>107</v>
      </c>
      <c r="Y47" s="410"/>
      <c r="Z47" s="411"/>
    </row>
    <row r="48" spans="1:26" ht="13.5">
      <c r="A48" s="397"/>
      <c r="B48" s="392"/>
      <c r="C48" s="394"/>
      <c r="D48" s="414"/>
      <c r="E48" s="408"/>
      <c r="F48" s="41" t="s">
        <v>62</v>
      </c>
      <c r="G48" s="41" t="s">
        <v>63</v>
      </c>
      <c r="I48" s="403"/>
      <c r="J48" s="380"/>
      <c r="K48" s="380"/>
      <c r="L48" s="380"/>
      <c r="M48" s="408"/>
      <c r="N48" s="380" t="s">
        <v>84</v>
      </c>
      <c r="O48" s="380"/>
      <c r="S48" s="403"/>
      <c r="T48" s="380"/>
      <c r="U48" s="380"/>
      <c r="V48" s="380"/>
      <c r="W48" s="408"/>
      <c r="X48" s="412" t="s">
        <v>85</v>
      </c>
      <c r="Y48" s="412"/>
      <c r="Z48" s="19" t="s">
        <v>108</v>
      </c>
    </row>
    <row r="49" spans="1:26" ht="13.5">
      <c r="A49" s="397"/>
      <c r="B49" s="407"/>
      <c r="C49" s="406"/>
      <c r="D49" s="44"/>
      <c r="E49" s="53"/>
      <c r="F49" s="44"/>
      <c r="G49" s="44"/>
      <c r="I49" s="403"/>
      <c r="J49" s="407" t="str">
        <f>+IF(３ページ!C4="","",３ページ!C4)</f>
        <v>安彦　　ああ</v>
      </c>
      <c r="K49" s="406"/>
      <c r="L49" s="24">
        <f>+IF(J49="","",３ページ!E4)</f>
        <v>44</v>
      </c>
      <c r="M49" s="53" t="str">
        <f>+IF(J49="","",３ページ!F4)</f>
        <v>本人</v>
      </c>
      <c r="N49" s="405">
        <f>+IF(J49="","",３ページ!G4)</f>
        <v>0</v>
      </c>
      <c r="O49" s="405"/>
      <c r="S49" s="403"/>
      <c r="T49" s="406" t="str">
        <f>+J49</f>
        <v>安彦　　ああ</v>
      </c>
      <c r="U49" s="406"/>
      <c r="V49" s="44">
        <f>+IF(T49="","",L49+5)</f>
        <v>49</v>
      </c>
      <c r="W49" s="53" t="str">
        <f>+IF(T49="","",'点検表'!M49)</f>
        <v>本人</v>
      </c>
      <c r="X49" s="375">
        <f>+IF(T49="",0,３ページ!J4)</f>
        <v>555</v>
      </c>
      <c r="Y49" s="375"/>
      <c r="Z49" s="20">
        <f>X49*8</f>
        <v>4440</v>
      </c>
    </row>
    <row r="50" spans="1:26" ht="13.5">
      <c r="A50" s="397"/>
      <c r="B50" s="407"/>
      <c r="C50" s="406"/>
      <c r="D50" s="44"/>
      <c r="E50" s="75"/>
      <c r="F50" s="44"/>
      <c r="G50" s="44"/>
      <c r="I50" s="403"/>
      <c r="J50" s="407" t="str">
        <f>+IF(３ページ!C5="","",３ページ!C5)</f>
        <v>いい</v>
      </c>
      <c r="K50" s="406"/>
      <c r="L50" s="24">
        <f>+IF(J50="","",３ページ!E5)</f>
        <v>45</v>
      </c>
      <c r="M50" s="53" t="str">
        <f>+IF(J50="","",３ページ!F5)</f>
        <v>小</v>
      </c>
      <c r="N50" s="405">
        <f>+IF(J50="","",３ページ!G5)</f>
        <v>0</v>
      </c>
      <c r="O50" s="405"/>
      <c r="S50" s="403"/>
      <c r="T50" s="406" t="str">
        <f>+J50</f>
        <v>いい</v>
      </c>
      <c r="U50" s="406"/>
      <c r="V50" s="44">
        <f>+IF(T50="","",L50+5)</f>
        <v>50</v>
      </c>
      <c r="W50" s="53" t="str">
        <f>+IF(T50="","",'点検表'!M50)</f>
        <v>小</v>
      </c>
      <c r="X50" s="375">
        <f>+IF(T50="",0,３ページ!J5)</f>
        <v>0</v>
      </c>
      <c r="Y50" s="375"/>
      <c r="Z50" s="20">
        <f>X50*8</f>
        <v>0</v>
      </c>
    </row>
    <row r="51" spans="1:26" ht="13.5">
      <c r="A51" s="397"/>
      <c r="B51" s="407"/>
      <c r="C51" s="406"/>
      <c r="D51" s="44"/>
      <c r="E51" s="53"/>
      <c r="F51" s="44"/>
      <c r="G51" s="44"/>
      <c r="I51" s="403"/>
      <c r="J51" s="407">
        <f>+IF(３ページ!C6="","",３ページ!C6)</f>
      </c>
      <c r="K51" s="406"/>
      <c r="L51" s="24">
        <f>+IF(J51="","",３ページ!E6)</f>
      </c>
      <c r="M51" s="53">
        <f>+IF(J51="","",３ページ!F6)</f>
      </c>
      <c r="N51" s="405">
        <f>+IF(J51="","",３ページ!G6)</f>
      </c>
      <c r="O51" s="405"/>
      <c r="S51" s="403"/>
      <c r="T51" s="406">
        <f>+J51</f>
      </c>
      <c r="U51" s="406"/>
      <c r="V51" s="44">
        <f>+IF(T51="","",L51+5)</f>
      </c>
      <c r="W51" s="53">
        <f>+IF(T51="","",'点検表'!M51)</f>
      </c>
      <c r="X51" s="375">
        <f>+IF(T51="",0,３ページ!J6)</f>
        <v>0</v>
      </c>
      <c r="Y51" s="375"/>
      <c r="Z51" s="20">
        <f>X51*8</f>
        <v>0</v>
      </c>
    </row>
    <row r="52" spans="1:26" ht="13.5">
      <c r="A52" s="397"/>
      <c r="B52" s="407"/>
      <c r="C52" s="406"/>
      <c r="D52" s="44"/>
      <c r="E52" s="75"/>
      <c r="F52" s="44"/>
      <c r="G52" s="44"/>
      <c r="I52" s="403"/>
      <c r="J52" s="407">
        <f>+IF(３ページ!C7="","",３ページ!C7)</f>
      </c>
      <c r="K52" s="406"/>
      <c r="L52" s="24">
        <f>+IF(J52="","",３ページ!E7)</f>
      </c>
      <c r="M52" s="53">
        <f>+IF(J52="","",３ページ!F7)</f>
      </c>
      <c r="N52" s="405">
        <f>+IF(J52="","",３ページ!G7)</f>
      </c>
      <c r="O52" s="405"/>
      <c r="S52" s="403"/>
      <c r="T52" s="406">
        <f>+J52</f>
      </c>
      <c r="U52" s="406"/>
      <c r="V52" s="44">
        <f>+IF(T52="","",L52+5)</f>
      </c>
      <c r="W52" s="53">
        <f>+IF(T52="","",'点検表'!M52)</f>
      </c>
      <c r="X52" s="375">
        <f>+IF(T52="",0,３ページ!J7)</f>
        <v>0</v>
      </c>
      <c r="Y52" s="375"/>
      <c r="Z52" s="20">
        <f>X52*8</f>
        <v>0</v>
      </c>
    </row>
    <row r="53" spans="1:27" ht="13.5">
      <c r="A53" s="398"/>
      <c r="B53" s="406"/>
      <c r="C53" s="406"/>
      <c r="D53" s="44"/>
      <c r="E53" s="53"/>
      <c r="F53" s="44"/>
      <c r="G53" s="44"/>
      <c r="I53" s="404"/>
      <c r="J53" s="407">
        <f>+IF(３ページ!C8="","",３ページ!C8)</f>
      </c>
      <c r="K53" s="406"/>
      <c r="L53" s="24">
        <f>+IF(J53="","",３ページ!E8)</f>
      </c>
      <c r="M53" s="53">
        <f>+IF(J53="","",３ページ!F8)</f>
      </c>
      <c r="N53" s="405">
        <f>+IF(J53="","",３ページ!G8)</f>
      </c>
      <c r="O53" s="405"/>
      <c r="P53" s="32">
        <f>+SUM(N49:O53)</f>
        <v>0</v>
      </c>
      <c r="Q53" s="32">
        <f>+P53*8</f>
        <v>0</v>
      </c>
      <c r="S53" s="404"/>
      <c r="T53" s="406">
        <f>+J53</f>
      </c>
      <c r="U53" s="406"/>
      <c r="V53" s="44">
        <f>+IF(T53="","",L53+5)</f>
      </c>
      <c r="W53" s="53">
        <f>+IF(T53="","",'点検表'!M53)</f>
      </c>
      <c r="X53" s="375">
        <f>+IF(T53="",0,３ページ!J8)</f>
        <v>0</v>
      </c>
      <c r="Y53" s="375"/>
      <c r="Z53" s="20">
        <f>X53*8</f>
        <v>0</v>
      </c>
      <c r="AA53" s="82"/>
    </row>
    <row r="54" spans="1:27" ht="14.25" thickBot="1">
      <c r="A54" s="396" t="s">
        <v>109</v>
      </c>
      <c r="B54" s="399" t="s">
        <v>110</v>
      </c>
      <c r="C54" s="400"/>
      <c r="D54" s="401"/>
      <c r="E54" s="41" t="s">
        <v>44</v>
      </c>
      <c r="F54" s="44"/>
      <c r="G54" s="44"/>
      <c r="I54" s="402" t="s">
        <v>109</v>
      </c>
      <c r="J54" s="380" t="s">
        <v>110</v>
      </c>
      <c r="K54" s="380"/>
      <c r="L54" s="380"/>
      <c r="M54" s="41" t="s">
        <v>44</v>
      </c>
      <c r="N54" s="375">
        <f>+３ページ!H11</f>
        <v>1</v>
      </c>
      <c r="O54" s="375"/>
      <c r="S54" s="402" t="s">
        <v>109</v>
      </c>
      <c r="T54" s="380" t="s">
        <v>110</v>
      </c>
      <c r="U54" s="380"/>
      <c r="V54" s="380"/>
      <c r="W54" s="41" t="s">
        <v>44</v>
      </c>
      <c r="X54" s="375">
        <f>+３ページ!J11</f>
        <v>4</v>
      </c>
      <c r="Y54" s="375"/>
      <c r="Z54" s="21">
        <f>+SUM(Z49:Z53)</f>
        <v>4440</v>
      </c>
      <c r="AA54" s="82">
        <f>+SUM(X49:Y53)</f>
        <v>555</v>
      </c>
    </row>
    <row r="55" spans="1:27" ht="23.25" thickBot="1">
      <c r="A55" s="397"/>
      <c r="B55" s="389" t="s">
        <v>111</v>
      </c>
      <c r="C55" s="390"/>
      <c r="D55" s="391"/>
      <c r="E55" s="41" t="s">
        <v>44</v>
      </c>
      <c r="F55" s="44"/>
      <c r="G55" s="44"/>
      <c r="I55" s="403"/>
      <c r="J55" s="380" t="s">
        <v>111</v>
      </c>
      <c r="K55" s="380"/>
      <c r="L55" s="380"/>
      <c r="M55" s="41" t="s">
        <v>44</v>
      </c>
      <c r="N55" s="375">
        <f>+３ページ!H12</f>
        <v>2</v>
      </c>
      <c r="O55" s="395"/>
      <c r="P55" s="17" t="s">
        <v>112</v>
      </c>
      <c r="Q55" s="49" t="e">
        <f>IF(N49="","",((G49+G50+G51+G52+G53)/P53))</f>
        <v>#DIV/0!</v>
      </c>
      <c r="S55" s="403"/>
      <c r="T55" s="380" t="s">
        <v>111</v>
      </c>
      <c r="U55" s="380"/>
      <c r="V55" s="380"/>
      <c r="W55" s="41" t="s">
        <v>44</v>
      </c>
      <c r="X55" s="375">
        <f>+３ページ!J12</f>
        <v>5</v>
      </c>
      <c r="Y55" s="375"/>
      <c r="Z55" s="22"/>
      <c r="AA55" s="50"/>
    </row>
    <row r="56" spans="1:25" ht="13.5">
      <c r="A56" s="398"/>
      <c r="B56" s="392"/>
      <c r="C56" s="393"/>
      <c r="D56" s="394"/>
      <c r="E56" s="41" t="s">
        <v>53</v>
      </c>
      <c r="F56" s="44"/>
      <c r="G56" s="44"/>
      <c r="I56" s="404"/>
      <c r="J56" s="380"/>
      <c r="K56" s="380"/>
      <c r="L56" s="380"/>
      <c r="M56" s="41" t="s">
        <v>53</v>
      </c>
      <c r="N56" s="375">
        <f>+３ページ!H13</f>
        <v>3</v>
      </c>
      <c r="O56" s="375"/>
      <c r="S56" s="404"/>
      <c r="T56" s="380"/>
      <c r="U56" s="380"/>
      <c r="V56" s="380"/>
      <c r="W56" s="41" t="s">
        <v>53</v>
      </c>
      <c r="X56" s="375">
        <f>+３ページ!J13</f>
        <v>6</v>
      </c>
      <c r="Y56" s="375"/>
    </row>
    <row r="59" ht="13.5">
      <c r="B59" s="32" t="s">
        <v>113</v>
      </c>
    </row>
    <row r="60" spans="2:20" ht="13.5">
      <c r="B60" s="32" t="s">
        <v>114</v>
      </c>
      <c r="G60" s="385" t="s">
        <v>152</v>
      </c>
      <c r="H60" s="386"/>
      <c r="I60" s="386"/>
      <c r="L60" s="32" t="s">
        <v>115</v>
      </c>
      <c r="T60" s="32" t="s">
        <v>116</v>
      </c>
    </row>
    <row r="61" spans="2:20" ht="13.5">
      <c r="B61" s="382" t="s">
        <v>117</v>
      </c>
      <c r="C61" s="54" t="s">
        <v>62</v>
      </c>
      <c r="D61" s="382" t="s">
        <v>118</v>
      </c>
      <c r="E61" s="382"/>
      <c r="F61" s="382"/>
      <c r="G61" s="382"/>
      <c r="H61" s="387" t="s">
        <v>63</v>
      </c>
      <c r="I61" s="388"/>
      <c r="L61" s="382" t="s">
        <v>119</v>
      </c>
      <c r="M61" s="382" t="s">
        <v>120</v>
      </c>
      <c r="N61" s="380" t="s">
        <v>118</v>
      </c>
      <c r="O61" s="380"/>
      <c r="P61" s="380"/>
      <c r="Q61" s="380"/>
      <c r="R61" s="380"/>
      <c r="S61" s="380"/>
      <c r="T61" s="381" t="s">
        <v>121</v>
      </c>
    </row>
    <row r="62" spans="2:20" ht="13.5">
      <c r="B62" s="382"/>
      <c r="C62" s="79" t="s">
        <v>122</v>
      </c>
      <c r="D62" s="53" t="s">
        <v>123</v>
      </c>
      <c r="E62" s="53" t="s">
        <v>124</v>
      </c>
      <c r="F62" s="53" t="s">
        <v>125</v>
      </c>
      <c r="G62" s="53" t="s">
        <v>133</v>
      </c>
      <c r="H62" s="383" t="s">
        <v>135</v>
      </c>
      <c r="I62" s="383"/>
      <c r="L62" s="382"/>
      <c r="M62" s="382"/>
      <c r="N62" s="44" t="s">
        <v>123</v>
      </c>
      <c r="O62" s="44" t="s">
        <v>124</v>
      </c>
      <c r="P62" s="44" t="s">
        <v>125</v>
      </c>
      <c r="Q62" s="44" t="s">
        <v>133</v>
      </c>
      <c r="R62" s="375" t="s">
        <v>135</v>
      </c>
      <c r="S62" s="375"/>
      <c r="T62" s="382"/>
    </row>
    <row r="63" spans="2:20" ht="13.5">
      <c r="B63" s="43" t="s">
        <v>46</v>
      </c>
      <c r="C63" s="78"/>
      <c r="D63" s="15"/>
      <c r="E63" s="15"/>
      <c r="F63" s="15"/>
      <c r="G63" s="15"/>
      <c r="H63" s="384"/>
      <c r="I63" s="384"/>
      <c r="L63" s="23" t="s">
        <v>126</v>
      </c>
      <c r="M63" s="55"/>
      <c r="N63" s="55"/>
      <c r="O63" s="55"/>
      <c r="P63" s="55"/>
      <c r="Q63" s="55"/>
      <c r="R63" s="375"/>
      <c r="S63" s="375"/>
      <c r="T63" s="42">
        <f>SUM(N63:S63)</f>
        <v>0</v>
      </c>
    </row>
    <row r="64" spans="2:20" ht="13.5">
      <c r="B64" s="76"/>
      <c r="C64" s="15"/>
      <c r="D64" s="44"/>
      <c r="E64" s="44"/>
      <c r="F64" s="44"/>
      <c r="G64" s="44"/>
      <c r="H64" s="378"/>
      <c r="I64" s="378"/>
      <c r="L64" s="56"/>
      <c r="M64" s="25" t="s">
        <v>145</v>
      </c>
      <c r="N64" s="57"/>
      <c r="O64" s="57"/>
      <c r="P64" s="57"/>
      <c r="Q64" s="57"/>
      <c r="R64" s="379"/>
      <c r="S64" s="379"/>
      <c r="T64" s="28">
        <f aca="true" t="shared" si="3" ref="T64:T70">SUM(N64:S64)</f>
        <v>0</v>
      </c>
    </row>
    <row r="65" spans="2:20" ht="13.5">
      <c r="B65" s="43"/>
      <c r="C65" s="44"/>
      <c r="D65" s="44"/>
      <c r="E65" s="44"/>
      <c r="F65" s="44"/>
      <c r="G65" s="44"/>
      <c r="H65" s="375"/>
      <c r="I65" s="375"/>
      <c r="L65" s="58"/>
      <c r="M65" s="26" t="s">
        <v>127</v>
      </c>
      <c r="N65" s="59"/>
      <c r="O65" s="59"/>
      <c r="P65" s="59"/>
      <c r="Q65" s="59"/>
      <c r="R65" s="376"/>
      <c r="S65" s="376"/>
      <c r="T65" s="60">
        <f t="shared" si="3"/>
        <v>0</v>
      </c>
    </row>
    <row r="66" spans="2:21" ht="13.5">
      <c r="B66" s="43"/>
      <c r="C66" s="44"/>
      <c r="D66" s="44"/>
      <c r="E66" s="44"/>
      <c r="F66" s="44"/>
      <c r="G66" s="44"/>
      <c r="H66" s="375"/>
      <c r="I66" s="375"/>
      <c r="L66" s="58"/>
      <c r="M66" s="59" t="s">
        <v>146</v>
      </c>
      <c r="N66" s="59"/>
      <c r="O66" s="59"/>
      <c r="P66" s="59"/>
      <c r="Q66" s="59"/>
      <c r="R66" s="376"/>
      <c r="S66" s="376"/>
      <c r="T66" s="60">
        <f t="shared" si="3"/>
        <v>0</v>
      </c>
      <c r="U66" s="32" t="s">
        <v>128</v>
      </c>
    </row>
    <row r="67" spans="2:20" ht="13.5">
      <c r="B67" s="43"/>
      <c r="C67" s="44"/>
      <c r="D67" s="44"/>
      <c r="E67" s="44"/>
      <c r="F67" s="44"/>
      <c r="G67" s="44"/>
      <c r="H67" s="375"/>
      <c r="I67" s="375"/>
      <c r="L67" s="61" t="s">
        <v>120</v>
      </c>
      <c r="M67" s="62" t="s">
        <v>129</v>
      </c>
      <c r="N67" s="59"/>
      <c r="O67" s="59"/>
      <c r="P67" s="59"/>
      <c r="Q67" s="59"/>
      <c r="R67" s="376"/>
      <c r="S67" s="376"/>
      <c r="T67" s="60">
        <f t="shared" si="3"/>
        <v>0</v>
      </c>
    </row>
    <row r="68" spans="2:20" ht="13.5">
      <c r="B68" s="43"/>
      <c r="C68" s="44"/>
      <c r="D68" s="44"/>
      <c r="E68" s="44"/>
      <c r="F68" s="44"/>
      <c r="G68" s="44"/>
      <c r="H68" s="375"/>
      <c r="I68" s="375"/>
      <c r="L68" s="58"/>
      <c r="M68" s="62" t="s">
        <v>130</v>
      </c>
      <c r="N68" s="59"/>
      <c r="O68" s="59"/>
      <c r="P68" s="59"/>
      <c r="Q68" s="59"/>
      <c r="R68" s="376"/>
      <c r="S68" s="376"/>
      <c r="T68" s="60">
        <f t="shared" si="3"/>
        <v>0</v>
      </c>
    </row>
    <row r="69" spans="2:20" ht="13.5">
      <c r="B69" s="43"/>
      <c r="C69" s="44"/>
      <c r="D69" s="44"/>
      <c r="E69" s="44"/>
      <c r="F69" s="44"/>
      <c r="G69" s="44"/>
      <c r="H69" s="375"/>
      <c r="I69" s="375"/>
      <c r="L69" s="58"/>
      <c r="M69" s="59"/>
      <c r="N69" s="59"/>
      <c r="O69" s="59"/>
      <c r="P69" s="59"/>
      <c r="Q69" s="59"/>
      <c r="R69" s="376"/>
      <c r="S69" s="376"/>
      <c r="T69" s="60">
        <f t="shared" si="3"/>
        <v>0</v>
      </c>
    </row>
    <row r="70" spans="2:20" ht="13.5">
      <c r="B70" s="43"/>
      <c r="C70" s="44"/>
      <c r="D70" s="44"/>
      <c r="E70" s="44"/>
      <c r="F70" s="44"/>
      <c r="G70" s="44"/>
      <c r="H70" s="375"/>
      <c r="I70" s="375"/>
      <c r="L70" s="58"/>
      <c r="M70" s="59"/>
      <c r="N70" s="59"/>
      <c r="O70" s="59"/>
      <c r="P70" s="59"/>
      <c r="Q70" s="59"/>
      <c r="R70" s="376"/>
      <c r="S70" s="376"/>
      <c r="T70" s="60">
        <f t="shared" si="3"/>
        <v>0</v>
      </c>
    </row>
    <row r="71" spans="2:20" ht="13.5">
      <c r="B71" s="41" t="s">
        <v>131</v>
      </c>
      <c r="C71" s="44">
        <f>SUM(C63:C70)</f>
        <v>0</v>
      </c>
      <c r="D71" s="44">
        <f>SUM(D63:D70)</f>
        <v>0</v>
      </c>
      <c r="E71" s="44">
        <f>SUM(E63:E70)</f>
        <v>0</v>
      </c>
      <c r="F71" s="44">
        <f>SUM(F63:F70)</f>
        <v>0</v>
      </c>
      <c r="G71" s="44">
        <f>SUM(G63:G70)</f>
        <v>0</v>
      </c>
      <c r="H71" s="375">
        <f>SUM(H63:I70)</f>
        <v>0</v>
      </c>
      <c r="I71" s="375"/>
      <c r="L71" s="63"/>
      <c r="M71" s="64"/>
      <c r="N71" s="65"/>
      <c r="O71" s="65"/>
      <c r="P71" s="65"/>
      <c r="Q71" s="65"/>
      <c r="R71" s="377"/>
      <c r="S71" s="377"/>
      <c r="T71" s="27">
        <f>SUM(T63:T70)</f>
        <v>0</v>
      </c>
    </row>
  </sheetData>
  <sheetProtection/>
  <mergeCells count="383">
    <mergeCell ref="B1:C1"/>
    <mergeCell ref="Y1:AA1"/>
    <mergeCell ref="A3:G3"/>
    <mergeCell ref="I3:Q3"/>
    <mergeCell ref="S3:AA3"/>
    <mergeCell ref="B4:C4"/>
    <mergeCell ref="J4:M4"/>
    <mergeCell ref="O4:Q4"/>
    <mergeCell ref="T4:W4"/>
    <mergeCell ref="Y4:AA4"/>
    <mergeCell ref="A5:A16"/>
    <mergeCell ref="B5:C6"/>
    <mergeCell ref="D5:E5"/>
    <mergeCell ref="F5:G5"/>
    <mergeCell ref="J5:M5"/>
    <mergeCell ref="O5:Q5"/>
    <mergeCell ref="B7:C7"/>
    <mergeCell ref="B8:C8"/>
    <mergeCell ref="B9:C9"/>
    <mergeCell ref="J9:K9"/>
    <mergeCell ref="T5:W5"/>
    <mergeCell ref="Y5:AA5"/>
    <mergeCell ref="I6:I16"/>
    <mergeCell ref="J6:K6"/>
    <mergeCell ref="S6:S16"/>
    <mergeCell ref="T6:U6"/>
    <mergeCell ref="J7:K7"/>
    <mergeCell ref="T7:U7"/>
    <mergeCell ref="J8:K8"/>
    <mergeCell ref="T8:U8"/>
    <mergeCell ref="T9:U9"/>
    <mergeCell ref="B10:C10"/>
    <mergeCell ref="J10:K10"/>
    <mergeCell ref="T10:U10"/>
    <mergeCell ref="B11:C11"/>
    <mergeCell ref="J11:K11"/>
    <mergeCell ref="T11:U11"/>
    <mergeCell ref="B12:C12"/>
    <mergeCell ref="J12:K12"/>
    <mergeCell ref="T12:U12"/>
    <mergeCell ref="B13:C13"/>
    <mergeCell ref="J13:K13"/>
    <mergeCell ref="T13:U13"/>
    <mergeCell ref="B14:C14"/>
    <mergeCell ref="J14:K14"/>
    <mergeCell ref="T14:U14"/>
    <mergeCell ref="B15:C15"/>
    <mergeCell ref="J15:K15"/>
    <mergeCell ref="T15:U15"/>
    <mergeCell ref="B16:C16"/>
    <mergeCell ref="J16:K16"/>
    <mergeCell ref="T16:U16"/>
    <mergeCell ref="A17:A22"/>
    <mergeCell ref="D17:E17"/>
    <mergeCell ref="F17:G17"/>
    <mergeCell ref="I17:I22"/>
    <mergeCell ref="L17:M17"/>
    <mergeCell ref="N17:O17"/>
    <mergeCell ref="S17:S22"/>
    <mergeCell ref="V17:W17"/>
    <mergeCell ref="X17:Y17"/>
    <mergeCell ref="B18:B19"/>
    <mergeCell ref="D18:E18"/>
    <mergeCell ref="F18:G18"/>
    <mergeCell ref="J18:J19"/>
    <mergeCell ref="L18:M18"/>
    <mergeCell ref="N18:O18"/>
    <mergeCell ref="T18:T19"/>
    <mergeCell ref="V18:W18"/>
    <mergeCell ref="X18:Y18"/>
    <mergeCell ref="D19:E19"/>
    <mergeCell ref="F19:G19"/>
    <mergeCell ref="L19:M19"/>
    <mergeCell ref="N19:O19"/>
    <mergeCell ref="V19:W19"/>
    <mergeCell ref="X19:Y19"/>
    <mergeCell ref="B20:B21"/>
    <mergeCell ref="D20:E20"/>
    <mergeCell ref="F20:G20"/>
    <mergeCell ref="J20:J21"/>
    <mergeCell ref="L20:M20"/>
    <mergeCell ref="N20:O20"/>
    <mergeCell ref="T20:T21"/>
    <mergeCell ref="V20:W20"/>
    <mergeCell ref="D21:E21"/>
    <mergeCell ref="F21:G21"/>
    <mergeCell ref="L21:M21"/>
    <mergeCell ref="N21:O21"/>
    <mergeCell ref="V21:W21"/>
    <mergeCell ref="B22:C22"/>
    <mergeCell ref="D22:E22"/>
    <mergeCell ref="F22:G22"/>
    <mergeCell ref="J22:K22"/>
    <mergeCell ref="L22:M22"/>
    <mergeCell ref="N22:O22"/>
    <mergeCell ref="T22:U22"/>
    <mergeCell ref="V22:W22"/>
    <mergeCell ref="X22:Y22"/>
    <mergeCell ref="A23:A30"/>
    <mergeCell ref="B23:C23"/>
    <mergeCell ref="D23:E23"/>
    <mergeCell ref="F23:G23"/>
    <mergeCell ref="I23:I30"/>
    <mergeCell ref="J23:K23"/>
    <mergeCell ref="L23:M23"/>
    <mergeCell ref="N23:O23"/>
    <mergeCell ref="S23:S30"/>
    <mergeCell ref="T23:U23"/>
    <mergeCell ref="V23:W23"/>
    <mergeCell ref="B24:C24"/>
    <mergeCell ref="D24:E24"/>
    <mergeCell ref="F24:G24"/>
    <mergeCell ref="J24:K24"/>
    <mergeCell ref="L24:M24"/>
    <mergeCell ref="N24:O24"/>
    <mergeCell ref="T24:U24"/>
    <mergeCell ref="V24:W24"/>
    <mergeCell ref="B25:C25"/>
    <mergeCell ref="D25:E25"/>
    <mergeCell ref="F25:G25"/>
    <mergeCell ref="J25:K25"/>
    <mergeCell ref="L25:M25"/>
    <mergeCell ref="N25:O25"/>
    <mergeCell ref="T25:U25"/>
    <mergeCell ref="V25:W25"/>
    <mergeCell ref="B26:C26"/>
    <mergeCell ref="D26:E26"/>
    <mergeCell ref="F26:G26"/>
    <mergeCell ref="J26:K26"/>
    <mergeCell ref="L26:M26"/>
    <mergeCell ref="N26:O26"/>
    <mergeCell ref="T26:U26"/>
    <mergeCell ref="V26:W26"/>
    <mergeCell ref="B27:C27"/>
    <mergeCell ref="D27:E27"/>
    <mergeCell ref="F27:G27"/>
    <mergeCell ref="J27:K27"/>
    <mergeCell ref="L27:M27"/>
    <mergeCell ref="N27:O27"/>
    <mergeCell ref="T27:U27"/>
    <mergeCell ref="V27:W27"/>
    <mergeCell ref="B28:C28"/>
    <mergeCell ref="D28:E28"/>
    <mergeCell ref="F28:G28"/>
    <mergeCell ref="J28:K28"/>
    <mergeCell ref="L28:M28"/>
    <mergeCell ref="N28:O28"/>
    <mergeCell ref="T28:U28"/>
    <mergeCell ref="V28:W28"/>
    <mergeCell ref="B29:C29"/>
    <mergeCell ref="D29:E29"/>
    <mergeCell ref="F29:G29"/>
    <mergeCell ref="J29:K29"/>
    <mergeCell ref="L29:M29"/>
    <mergeCell ref="N29:O29"/>
    <mergeCell ref="T29:U29"/>
    <mergeCell ref="V29:W29"/>
    <mergeCell ref="B30:C30"/>
    <mergeCell ref="D30:E30"/>
    <mergeCell ref="F30:G30"/>
    <mergeCell ref="J30:K30"/>
    <mergeCell ref="L30:M30"/>
    <mergeCell ref="N30:O30"/>
    <mergeCell ref="T30:U30"/>
    <mergeCell ref="V30:W30"/>
    <mergeCell ref="A31:A46"/>
    <mergeCell ref="B31:C31"/>
    <mergeCell ref="D31:E31"/>
    <mergeCell ref="F31:G31"/>
    <mergeCell ref="I31:I46"/>
    <mergeCell ref="J31:K31"/>
    <mergeCell ref="L31:M31"/>
    <mergeCell ref="N31:O31"/>
    <mergeCell ref="T31:U31"/>
    <mergeCell ref="V31:W31"/>
    <mergeCell ref="B32:C32"/>
    <mergeCell ref="D32:E32"/>
    <mergeCell ref="F32:G32"/>
    <mergeCell ref="J32:K32"/>
    <mergeCell ref="L32:M32"/>
    <mergeCell ref="N32:O32"/>
    <mergeCell ref="T32:U32"/>
    <mergeCell ref="V32:W32"/>
    <mergeCell ref="B33:C33"/>
    <mergeCell ref="D33:E33"/>
    <mergeCell ref="F33:G33"/>
    <mergeCell ref="J33:K33"/>
    <mergeCell ref="L33:M33"/>
    <mergeCell ref="N33:O33"/>
    <mergeCell ref="T33:U33"/>
    <mergeCell ref="V33:W33"/>
    <mergeCell ref="S31:S46"/>
    <mergeCell ref="X33:AA33"/>
    <mergeCell ref="B34:C34"/>
    <mergeCell ref="D34:E34"/>
    <mergeCell ref="F34:G34"/>
    <mergeCell ref="J34:K34"/>
    <mergeCell ref="L34:M34"/>
    <mergeCell ref="N34:O34"/>
    <mergeCell ref="T34:U34"/>
    <mergeCell ref="V34:W34"/>
    <mergeCell ref="X34:AA34"/>
    <mergeCell ref="B35:C35"/>
    <mergeCell ref="D35:E35"/>
    <mergeCell ref="F35:G35"/>
    <mergeCell ref="J35:K35"/>
    <mergeCell ref="L35:M35"/>
    <mergeCell ref="N35:O35"/>
    <mergeCell ref="T35:U35"/>
    <mergeCell ref="V35:W35"/>
    <mergeCell ref="B36:C36"/>
    <mergeCell ref="D36:E36"/>
    <mergeCell ref="F36:G36"/>
    <mergeCell ref="J36:K36"/>
    <mergeCell ref="L36:M36"/>
    <mergeCell ref="N36:O36"/>
    <mergeCell ref="T36:U36"/>
    <mergeCell ref="V36:W36"/>
    <mergeCell ref="B37:C37"/>
    <mergeCell ref="D37:E37"/>
    <mergeCell ref="F37:G37"/>
    <mergeCell ref="J37:K37"/>
    <mergeCell ref="L37:M37"/>
    <mergeCell ref="N37:O37"/>
    <mergeCell ref="T37:U37"/>
    <mergeCell ref="V37:W37"/>
    <mergeCell ref="B38:C38"/>
    <mergeCell ref="D38:E38"/>
    <mergeCell ref="F38:G38"/>
    <mergeCell ref="J38:K38"/>
    <mergeCell ref="L38:M38"/>
    <mergeCell ref="N38:O38"/>
    <mergeCell ref="T38:U38"/>
    <mergeCell ref="V38:W38"/>
    <mergeCell ref="B39:C39"/>
    <mergeCell ref="D39:E39"/>
    <mergeCell ref="F39:G39"/>
    <mergeCell ref="J39:K39"/>
    <mergeCell ref="L39:M39"/>
    <mergeCell ref="N39:O39"/>
    <mergeCell ref="T39:U39"/>
    <mergeCell ref="V39:W39"/>
    <mergeCell ref="B40:C40"/>
    <mergeCell ref="D40:E40"/>
    <mergeCell ref="F40:G40"/>
    <mergeCell ref="J40:K40"/>
    <mergeCell ref="L40:M40"/>
    <mergeCell ref="N40:O40"/>
    <mergeCell ref="T40:U40"/>
    <mergeCell ref="V40:W40"/>
    <mergeCell ref="B41:C41"/>
    <mergeCell ref="D41:E41"/>
    <mergeCell ref="F41:G41"/>
    <mergeCell ref="J41:K41"/>
    <mergeCell ref="L41:M41"/>
    <mergeCell ref="N41:O41"/>
    <mergeCell ref="T41:U41"/>
    <mergeCell ref="V41:W41"/>
    <mergeCell ref="B42:C42"/>
    <mergeCell ref="D42:E42"/>
    <mergeCell ref="F42:G42"/>
    <mergeCell ref="J42:K42"/>
    <mergeCell ref="L42:M42"/>
    <mergeCell ref="N42:O42"/>
    <mergeCell ref="T42:U42"/>
    <mergeCell ref="V42:W42"/>
    <mergeCell ref="B43:C43"/>
    <mergeCell ref="D43:E43"/>
    <mergeCell ref="F43:G43"/>
    <mergeCell ref="J43:K43"/>
    <mergeCell ref="L43:M43"/>
    <mergeCell ref="N43:O43"/>
    <mergeCell ref="T43:U43"/>
    <mergeCell ref="V43:W43"/>
    <mergeCell ref="B44:C44"/>
    <mergeCell ref="D44:E44"/>
    <mergeCell ref="F44:G44"/>
    <mergeCell ref="J44:K44"/>
    <mergeCell ref="L44:M44"/>
    <mergeCell ref="N44:O44"/>
    <mergeCell ref="T44:U44"/>
    <mergeCell ref="V44:W44"/>
    <mergeCell ref="B45:C45"/>
    <mergeCell ref="D45:E45"/>
    <mergeCell ref="F45:G45"/>
    <mergeCell ref="J45:K45"/>
    <mergeCell ref="L45:M45"/>
    <mergeCell ref="N45:O45"/>
    <mergeCell ref="T45:U45"/>
    <mergeCell ref="V45:W45"/>
    <mergeCell ref="B46:C46"/>
    <mergeCell ref="D46:E46"/>
    <mergeCell ref="F46:G46"/>
    <mergeCell ref="J46:K46"/>
    <mergeCell ref="L46:M46"/>
    <mergeCell ref="N46:O46"/>
    <mergeCell ref="T46:U46"/>
    <mergeCell ref="V46:W46"/>
    <mergeCell ref="A47:A53"/>
    <mergeCell ref="B47:C48"/>
    <mergeCell ref="D47:D48"/>
    <mergeCell ref="E47:E48"/>
    <mergeCell ref="F47:G47"/>
    <mergeCell ref="I47:I53"/>
    <mergeCell ref="B50:C50"/>
    <mergeCell ref="B52:C52"/>
    <mergeCell ref="J47:K48"/>
    <mergeCell ref="L47:L48"/>
    <mergeCell ref="M47:M48"/>
    <mergeCell ref="N47:O47"/>
    <mergeCell ref="S47:S53"/>
    <mergeCell ref="T47:U48"/>
    <mergeCell ref="J50:K50"/>
    <mergeCell ref="N50:O50"/>
    <mergeCell ref="T50:U50"/>
    <mergeCell ref="J52:K52"/>
    <mergeCell ref="V47:V48"/>
    <mergeCell ref="W47:W48"/>
    <mergeCell ref="X47:Z47"/>
    <mergeCell ref="N48:O48"/>
    <mergeCell ref="X48:Y48"/>
    <mergeCell ref="B49:C49"/>
    <mergeCell ref="J49:K49"/>
    <mergeCell ref="N49:O49"/>
    <mergeCell ref="T49:U49"/>
    <mergeCell ref="X49:Y49"/>
    <mergeCell ref="X50:Y50"/>
    <mergeCell ref="B51:C51"/>
    <mergeCell ref="J51:K51"/>
    <mergeCell ref="N51:O51"/>
    <mergeCell ref="T51:U51"/>
    <mergeCell ref="X51:Y51"/>
    <mergeCell ref="N52:O52"/>
    <mergeCell ref="T52:U52"/>
    <mergeCell ref="X52:Y52"/>
    <mergeCell ref="B53:C53"/>
    <mergeCell ref="J53:K53"/>
    <mergeCell ref="N53:O53"/>
    <mergeCell ref="T53:U53"/>
    <mergeCell ref="X53:Y53"/>
    <mergeCell ref="A54:A56"/>
    <mergeCell ref="B54:D54"/>
    <mergeCell ref="I54:I56"/>
    <mergeCell ref="J54:L54"/>
    <mergeCell ref="N54:O54"/>
    <mergeCell ref="S54:S56"/>
    <mergeCell ref="T54:V54"/>
    <mergeCell ref="X54:Y54"/>
    <mergeCell ref="B55:D56"/>
    <mergeCell ref="J55:L56"/>
    <mergeCell ref="N55:O55"/>
    <mergeCell ref="T55:V56"/>
    <mergeCell ref="X55:Y55"/>
    <mergeCell ref="N56:O56"/>
    <mergeCell ref="X56:Y56"/>
    <mergeCell ref="G60:I60"/>
    <mergeCell ref="B61:B62"/>
    <mergeCell ref="D61:G61"/>
    <mergeCell ref="H61:I61"/>
    <mergeCell ref="L61:L62"/>
    <mergeCell ref="M61:M62"/>
    <mergeCell ref="N61:S61"/>
    <mergeCell ref="T61:T62"/>
    <mergeCell ref="H62:I62"/>
    <mergeCell ref="R62:S62"/>
    <mergeCell ref="H63:I63"/>
    <mergeCell ref="R63:S63"/>
    <mergeCell ref="H64:I64"/>
    <mergeCell ref="R64:S64"/>
    <mergeCell ref="H65:I65"/>
    <mergeCell ref="R65:S65"/>
    <mergeCell ref="H66:I66"/>
    <mergeCell ref="R66:S66"/>
    <mergeCell ref="H70:I70"/>
    <mergeCell ref="R70:S70"/>
    <mergeCell ref="H71:I71"/>
    <mergeCell ref="R71:S71"/>
    <mergeCell ref="H67:I67"/>
    <mergeCell ref="R67:S67"/>
    <mergeCell ref="H68:I68"/>
    <mergeCell ref="R68:S68"/>
    <mergeCell ref="H69:I69"/>
    <mergeCell ref="R69:S69"/>
  </mergeCells>
  <printOptions/>
  <pageMargins left="0.5905511811023623" right="0.5118110236220472" top="0.7480314960629921" bottom="0.7480314960629921" header="0.31496062992125984" footer="0.31496062992125984"/>
  <pageSetup horizontalDpi="600" verticalDpi="600" orientation="landscape" paperSize="8" scale="79" r:id="rId2"/>
  <ignoredErrors>
    <ignoredError sqref="L32:M46 L18:M29 J7:L7 L16 Q7 Q9:Q16 O16:P16 T7:V7 V18:W48 T49 C71:I71 D16:G16 T10:AA11 T8:V8 T50:U52 V49:V53 W49:W53 Y7 J9:M11 J8:L8 T16:AA16 T12:W12 Z12:AA12 AA8 T9:W9 Y9 AA9 AA7 T13:W15 Y13:AA15 U53 K49 O49" unlockedFormula="1"/>
    <ignoredError sqref="Q8" formula="1" unlockedFormula="1"/>
  </ignoredError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noui</cp:lastModifiedBy>
  <cp:lastPrinted>2015-06-24T07:46:58Z</cp:lastPrinted>
  <dcterms:created xsi:type="dcterms:W3CDTF">2006-08-07T00:43:57Z</dcterms:created>
  <dcterms:modified xsi:type="dcterms:W3CDTF">2020-08-18T03:00:03Z</dcterms:modified>
  <cp:category/>
  <cp:version/>
  <cp:contentType/>
  <cp:contentStatus/>
</cp:coreProperties>
</file>